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https://gepfonline-my.sharepoint.com/personal/annemarie_debruyn_gepf_co_za/Documents/Board Remuneration/Masters/"/>
    </mc:Choice>
  </mc:AlternateContent>
  <xr:revisionPtr revIDLastSave="256" documentId="13_ncr:1_{DE3F947E-366F-4A66-B08C-E150692FEAE9}" xr6:coauthVersionLast="47" xr6:coauthVersionMax="47" xr10:uidLastSave="{1B7DAA78-F49B-49B7-BED1-4509ACEED72A}"/>
  <bookViews>
    <workbookView xWindow="-120" yWindow="-120" windowWidth="29040" windowHeight="15720" xr2:uid="{00000000-000D-0000-FFFF-FFFF00000000}"/>
  </bookViews>
  <sheets>
    <sheet name="Sheet1" sheetId="1" r:id="rId1"/>
    <sheet name="Sheet2" sheetId="2" r:id="rId2"/>
  </sheets>
  <definedNames>
    <definedName name="_xlnm.Print_Area" localSheetId="0">Sheet1!$A$1:$V$51</definedName>
    <definedName name="_xlnm.Print_Area" localSheetId="1">Sheet2!$A$1:$I$63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1" l="1"/>
  <c r="F34" i="2"/>
  <c r="F35" i="2" s="1"/>
  <c r="T40" i="1" l="1"/>
  <c r="T41" i="1"/>
  <c r="O41" i="1" l="1"/>
  <c r="O40" i="1"/>
  <c r="O39" i="1"/>
  <c r="O38" i="1"/>
  <c r="O37" i="1"/>
  <c r="O36" i="1"/>
  <c r="O35" i="1"/>
  <c r="O33" i="1"/>
  <c r="O32" i="1"/>
  <c r="O31" i="1"/>
  <c r="O30" i="1"/>
  <c r="O29" i="1"/>
  <c r="O28" i="1"/>
  <c r="O27" i="1"/>
  <c r="O34" i="1"/>
  <c r="D61" i="2" l="1"/>
  <c r="C61" i="2"/>
  <c r="D60" i="2"/>
  <c r="C60" i="2"/>
  <c r="D59" i="2"/>
  <c r="C59" i="2"/>
  <c r="D58" i="2"/>
  <c r="C58" i="2"/>
  <c r="D57" i="2"/>
  <c r="C57" i="2"/>
  <c r="D56" i="2"/>
  <c r="C56" i="2"/>
  <c r="D55" i="2"/>
  <c r="C55" i="2"/>
  <c r="D54" i="2"/>
  <c r="C54" i="2"/>
  <c r="D53" i="2"/>
  <c r="C53" i="2"/>
  <c r="D52" i="2"/>
  <c r="C52" i="2"/>
  <c r="D51" i="2"/>
  <c r="C51" i="2"/>
  <c r="D50" i="2"/>
  <c r="C50" i="2"/>
  <c r="D49" i="2"/>
  <c r="C49" i="2"/>
  <c r="D48" i="2"/>
  <c r="C48" i="2"/>
  <c r="D47" i="2"/>
  <c r="C47" i="2"/>
  <c r="D46" i="2"/>
  <c r="C46" i="2"/>
  <c r="D45" i="2"/>
  <c r="C45" i="2"/>
  <c r="D44" i="2"/>
  <c r="C44" i="2"/>
  <c r="D43" i="2"/>
  <c r="C43" i="2"/>
  <c r="D42" i="2"/>
  <c r="C42" i="2"/>
  <c r="F28" i="2"/>
  <c r="F27" i="2"/>
  <c r="F26" i="2"/>
  <c r="F21" i="2"/>
  <c r="F20" i="2"/>
  <c r="F19" i="2"/>
  <c r="F14" i="2"/>
  <c r="F13" i="2"/>
  <c r="F12" i="2"/>
  <c r="D6" i="2"/>
  <c r="F22" i="2" l="1"/>
  <c r="T39" i="1" s="1"/>
  <c r="F29" i="2"/>
  <c r="T34" i="1" s="1"/>
  <c r="D62" i="2"/>
  <c r="F15" i="2"/>
  <c r="T38" i="1" s="1"/>
  <c r="D63" i="2" l="1"/>
  <c r="R41" i="1"/>
  <c r="R37" i="1"/>
  <c r="R33" i="1"/>
  <c r="R29" i="1"/>
  <c r="R40" i="1"/>
  <c r="R36" i="1"/>
  <c r="R32" i="1"/>
  <c r="R28" i="1"/>
  <c r="R39" i="1"/>
  <c r="R35" i="1"/>
  <c r="R31" i="1"/>
  <c r="R27" i="1"/>
  <c r="R38" i="1"/>
  <c r="R34" i="1"/>
  <c r="R30" i="1"/>
  <c r="E6" i="2" l="1"/>
  <c r="F6" i="2" s="1"/>
  <c r="S38" i="1"/>
  <c r="S34" i="1"/>
  <c r="S30" i="1"/>
  <c r="S41" i="1"/>
  <c r="S37" i="1"/>
  <c r="S33" i="1"/>
  <c r="S29" i="1"/>
  <c r="S40" i="1"/>
  <c r="S36" i="1"/>
  <c r="S32" i="1"/>
  <c r="S28" i="1"/>
  <c r="S39" i="1"/>
  <c r="S35" i="1"/>
  <c r="S31" i="1"/>
  <c r="S27" i="1"/>
  <c r="I6" i="2" l="1"/>
  <c r="I7" i="2" s="1"/>
  <c r="B37" i="2" l="1"/>
  <c r="B39" i="2" s="1"/>
  <c r="T37" i="1"/>
  <c r="T42" i="1" l="1"/>
  <c r="T4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Annemarie de Bruyn</author>
  </authors>
  <commentList>
    <comment ref="T4" authorId="0" shapeId="0" xr:uid="{00000000-0006-0000-0000-000001000000}">
      <text>
        <r>
          <rPr>
            <b/>
            <sz val="9"/>
            <color indexed="81"/>
            <rFont val="Tahoma"/>
            <family val="2"/>
          </rPr>
          <t>Include the cost centre of the traveller.</t>
        </r>
      </text>
    </comment>
    <comment ref="C15" authorId="0" shapeId="0" xr:uid="{00000000-0006-0000-0000-000002000000}">
      <text>
        <r>
          <rPr>
            <b/>
            <sz val="9"/>
            <color indexed="81"/>
            <rFont val="Tahoma"/>
            <family val="2"/>
          </rPr>
          <t>Include the amount of the advance that were paid.</t>
        </r>
      </text>
    </comment>
    <comment ref="C21" authorId="0" shapeId="0" xr:uid="{00000000-0006-0000-0000-000003000000}">
      <text>
        <r>
          <rPr>
            <b/>
            <sz val="9"/>
            <color indexed="81"/>
            <rFont val="Tahoma"/>
            <family val="2"/>
          </rPr>
          <t>Name of the conference and city where the conference has been held.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tc={88140C45-88BB-4FB1-8AD7-D13398F50BE8}</author>
    <author>Annemarie de Bruyn</author>
    <author>tc={3EB26A50-7869-4337-B531-FBC37D99A7EA}</author>
  </authors>
  <commentList>
    <comment ref="E12" authorId="0" shapeId="0" xr:uid="{88140C45-88BB-4FB1-8AD7-D13398F50BE8}">
      <text>
        <t>[Threaded comment]
Your version of Excel allows you to read this threaded comment; however, any edits to it will get removed if the file is opened in a newer version of Excel. Learn more: https://go.microsoft.com/fwlink/?linkid=870924
Comment:
    Exchange rate should be the same as used on the Advance Form</t>
      </text>
    </comment>
    <comment ref="A33" authorId="1" shapeId="0" xr:uid="{00000000-0006-0000-0100-000001000000}">
      <text>
        <r>
          <rPr>
            <sz val="9"/>
            <color indexed="81"/>
            <rFont val="Tahoma"/>
            <family val="2"/>
          </rPr>
          <t>Always include the Visa costs that were paid with the Advance.</t>
        </r>
      </text>
    </comment>
    <comment ref="B38" authorId="2" shapeId="0" xr:uid="{3EB26A50-7869-4337-B531-FBC37D99A7EA}">
      <text>
        <t>[Threaded comment]
Your version of Excel allows you to read this threaded comment; however, any edits to it will get removed if the file is opened in a newer version of Excel. Learn more: https://go.microsoft.com/fwlink/?linkid=870924
Comment:
    Always use a minus amount from the Advance Form</t>
      </text>
    </comment>
  </commentList>
</comments>
</file>

<file path=xl/sharedStrings.xml><?xml version="1.0" encoding="utf-8"?>
<sst xmlns="http://schemas.openxmlformats.org/spreadsheetml/2006/main" count="159" uniqueCount="109">
  <si>
    <t xml:space="preserve">Cost Centre:  </t>
  </si>
  <si>
    <t>GL:</t>
  </si>
  <si>
    <t>Department:</t>
  </si>
  <si>
    <t>Captured by:</t>
  </si>
  <si>
    <t>Date:</t>
  </si>
  <si>
    <t>Advance taken</t>
  </si>
  <si>
    <t>YES</t>
  </si>
  <si>
    <t>NO</t>
  </si>
  <si>
    <t>Amount</t>
  </si>
  <si>
    <t>Authorised by:</t>
  </si>
  <si>
    <t>Claimed by</t>
  </si>
  <si>
    <t>Surname &amp; initials:</t>
  </si>
  <si>
    <t>Persal number</t>
  </si>
  <si>
    <t>/</t>
  </si>
  <si>
    <t>Claim description</t>
  </si>
  <si>
    <t>Description:</t>
  </si>
  <si>
    <t>Period from</t>
  </si>
  <si>
    <t>Period to</t>
  </si>
  <si>
    <t>Allocation</t>
  </si>
  <si>
    <t xml:space="preserve"> Code</t>
  </si>
  <si>
    <t>Discription</t>
  </si>
  <si>
    <t>Departure</t>
  </si>
  <si>
    <t>Arrival</t>
  </si>
  <si>
    <t>Tariff</t>
  </si>
  <si>
    <t>Number of</t>
  </si>
  <si>
    <t>Date</t>
  </si>
  <si>
    <t>Time</t>
  </si>
  <si>
    <t>Days</t>
  </si>
  <si>
    <t>Hours</t>
  </si>
  <si>
    <t>O436</t>
  </si>
  <si>
    <t>S&amp;T Allowance not exceeding amount set by SARS</t>
  </si>
  <si>
    <t>O443</t>
  </si>
  <si>
    <t>S&amp;T Allowance exceeding amount set by SARS</t>
  </si>
  <si>
    <t>O444</t>
  </si>
  <si>
    <t>S&amp;T Overseas: exceeds amount set by SARS</t>
  </si>
  <si>
    <t>O462</t>
  </si>
  <si>
    <t>S&amp;T Actual expenditure (Acco. &amp; meals)</t>
  </si>
  <si>
    <t>O463</t>
  </si>
  <si>
    <t>S&amp;T General Public Transport exp.</t>
  </si>
  <si>
    <t>O464</t>
  </si>
  <si>
    <t>S&amp;T Parking exp.</t>
  </si>
  <si>
    <t>O465</t>
  </si>
  <si>
    <t>S&amp;T: Toll fees.</t>
  </si>
  <si>
    <t>O466</t>
  </si>
  <si>
    <t>Telephone cost (S&amp;T)</t>
  </si>
  <si>
    <t>O469</t>
  </si>
  <si>
    <t>Travel allowance:&gt; 8000km's</t>
  </si>
  <si>
    <t>O470</t>
  </si>
  <si>
    <t>Travel allowance:&lt; 8000km's</t>
  </si>
  <si>
    <t>O473</t>
  </si>
  <si>
    <t>S&amp;T Overseas: not exceeds amount set by SARS</t>
  </si>
  <si>
    <t>O476</t>
  </si>
  <si>
    <t>S&amp;T Actual foreign exp. (Accom. &amp; meals)</t>
  </si>
  <si>
    <t>O477</t>
  </si>
  <si>
    <t>S&amp;T General Public Transport foreign exp.</t>
  </si>
  <si>
    <t>Other:  (Visa Costs / Document Costs, etc.)</t>
  </si>
  <si>
    <t>OO43</t>
  </si>
  <si>
    <t>Advance: S&amp;T</t>
  </si>
  <si>
    <t>Certificate</t>
  </si>
  <si>
    <t>Total Claim (Advance deducted)</t>
  </si>
  <si>
    <t>Prepared by</t>
  </si>
  <si>
    <t>Checked by</t>
  </si>
  <si>
    <t>Budget Confirmation</t>
  </si>
  <si>
    <t>Rank</t>
  </si>
  <si>
    <t>Desciption</t>
  </si>
  <si>
    <t>Rate per day</t>
  </si>
  <si>
    <t>Rate per Hour</t>
  </si>
  <si>
    <t>Number of Hours</t>
  </si>
  <si>
    <t>Currency</t>
  </si>
  <si>
    <t>Exchange Rate</t>
  </si>
  <si>
    <t>Total (Rand)</t>
  </si>
  <si>
    <t>Daily Allowance as per Annexure D of BoT International Travel Policy</t>
  </si>
  <si>
    <t>Total of Claim</t>
  </si>
  <si>
    <t>Description</t>
  </si>
  <si>
    <t>Exhange Rate</t>
  </si>
  <si>
    <t>Total (SA Rand)</t>
  </si>
  <si>
    <t>Food / Laundry / Incidental Expenses</t>
  </si>
  <si>
    <t>Total Transport</t>
  </si>
  <si>
    <t>Transport</t>
  </si>
  <si>
    <t>Telephone and Internet Usage</t>
  </si>
  <si>
    <t>Advance Given</t>
  </si>
  <si>
    <t>Total to be paid</t>
  </si>
  <si>
    <t>Total Number of Days</t>
  </si>
  <si>
    <t>Total Number of Hours</t>
  </si>
  <si>
    <t>I certify that I was actually and necessarily employed or detained on public service during the period(s) stated above, that the changes are in accordance with the aurhotised rate and that the incidental expenses have been actually and necessarily disbursed.</t>
  </si>
  <si>
    <t>GEPF</t>
  </si>
  <si>
    <t>Total Food / Laundry / Incidental Expenses</t>
  </si>
  <si>
    <t>Total Telephone and Internet Usage</t>
  </si>
  <si>
    <t>Total</t>
  </si>
  <si>
    <t>Signature:  Applicant</t>
  </si>
  <si>
    <t>Signature:</t>
  </si>
  <si>
    <t>Checking Official</t>
  </si>
  <si>
    <t>Cost Centre Manager</t>
  </si>
  <si>
    <t>Visa Costs</t>
  </si>
  <si>
    <t>Total Visa Costs</t>
  </si>
  <si>
    <t xml:space="preserve">Daily Allowance in respect of:  </t>
  </si>
  <si>
    <t xml:space="preserve">Attendance of the </t>
  </si>
  <si>
    <t>IN</t>
  </si>
  <si>
    <t>DATE OF CONFERENCE:</t>
  </si>
  <si>
    <t>Ms Lebogang Mokgabudi</t>
  </si>
  <si>
    <t>CFA International Conference</t>
  </si>
  <si>
    <t>Washington, USA</t>
  </si>
  <si>
    <t>2 TO 3 MAY 2023</t>
  </si>
  <si>
    <t>2-3 May 2023</t>
  </si>
  <si>
    <t>USD</t>
  </si>
  <si>
    <t>Y</t>
  </si>
  <si>
    <t>M</t>
  </si>
  <si>
    <t>D</t>
  </si>
  <si>
    <t>Approved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</si>
</sst>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R&quot;\ #,##0.00"/>
    <numFmt numFmtId="165" formatCode="[$R-1C09]\ #,##0.00"/>
    <numFmt numFmtId="166" formatCode="0.0000000000"/>
    <numFmt numFmtId="167" formatCode="&quot;R&quot;\ #,##0"/>
    <numFmt numFmtId="168" formatCode="[$R-1C09]\ #,##0;[Red][$R-1C09]\ #,##0"/>
    <numFmt numFmtId="169" formatCode="[$R-1C09]\ #,##0"/>
  </numFmts>
  <fonts count="19" x14ac:knownFonts="1">
    <font>
      <sz val="11"/>
      <color theme="1"/>
      <name val="Arial"/>
      <family val="2"/>
    </font>
    <font>
      <b/>
      <sz val="11"/>
      <color theme="1"/>
      <name val="Arial"/>
      <family val="2"/>
    </font>
    <font>
      <b/>
      <sz val="10"/>
      <color rgb="FFFF0000"/>
      <name val="Arial"/>
      <family val="2"/>
    </font>
    <font>
      <b/>
      <sz val="10"/>
      <name val="Arial"/>
      <family val="2"/>
    </font>
    <font>
      <sz val="10"/>
      <name val="Arial"/>
      <family val="2"/>
    </font>
    <font>
      <b/>
      <sz val="8"/>
      <name val="Arial"/>
      <family val="2"/>
    </font>
    <font>
      <sz val="8"/>
      <name val="Arial"/>
      <family val="2"/>
    </font>
    <font>
      <sz val="6"/>
      <name val="Arial"/>
      <family val="2"/>
    </font>
    <font>
      <b/>
      <sz val="10"/>
      <color theme="1"/>
      <name val="Arial"/>
      <family val="2"/>
    </font>
    <font>
      <sz val="8"/>
      <color theme="1"/>
      <name val="Arial"/>
      <family val="2"/>
    </font>
    <font>
      <b/>
      <sz val="10"/>
      <color theme="0"/>
      <name val="Arial"/>
      <family val="2"/>
    </font>
    <font>
      <sz val="9.5"/>
      <name val="Arial"/>
      <family val="2"/>
    </font>
    <font>
      <b/>
      <sz val="9"/>
      <color theme="0"/>
      <name val="Arial"/>
      <family val="2"/>
    </font>
    <font>
      <b/>
      <sz val="8"/>
      <color theme="0"/>
      <name val="Arial"/>
      <family val="2"/>
    </font>
    <font>
      <sz val="10"/>
      <color theme="1"/>
      <name val="Arial"/>
      <family val="2"/>
    </font>
    <font>
      <b/>
      <sz val="9"/>
      <color indexed="81"/>
      <name val="Tahoma"/>
      <family val="2"/>
    </font>
    <font>
      <b/>
      <sz val="8"/>
      <color theme="1"/>
      <name val="Arial"/>
      <family val="2"/>
    </font>
    <font>
      <b/>
      <sz val="5"/>
      <color theme="1"/>
      <name val="Arial"/>
      <family val="2"/>
    </font>
    <font>
      <sz val="9"/>
      <color indexed="81"/>
      <name val="Tahoma"/>
      <family val="2"/>
    </font>
  </fonts>
  <fills count="5">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theme="2" tint="-0.499984740745262"/>
        <bgColor indexed="64"/>
      </patternFill>
    </fill>
  </fills>
  <borders count="5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ck">
        <color indexed="64"/>
      </right>
      <top style="medium">
        <color indexed="64"/>
      </top>
      <bottom/>
      <diagonal/>
    </border>
    <border>
      <left/>
      <right style="thick">
        <color indexed="64"/>
      </right>
      <top/>
      <bottom/>
      <diagonal/>
    </border>
    <border>
      <left style="medium">
        <color indexed="64"/>
      </left>
      <right/>
      <top/>
      <bottom style="medium">
        <color indexed="64"/>
      </bottom>
      <diagonal/>
    </border>
    <border>
      <left/>
      <right/>
      <top/>
      <bottom style="medium">
        <color indexed="64"/>
      </bottom>
      <diagonal/>
    </border>
    <border>
      <left/>
      <right style="thick">
        <color indexed="64"/>
      </right>
      <top/>
      <bottom style="medium">
        <color indexed="64"/>
      </bottom>
      <diagonal/>
    </border>
    <border>
      <left/>
      <right style="medium">
        <color indexed="64"/>
      </right>
      <top/>
      <bottom style="medium">
        <color indexed="64"/>
      </bottom>
      <diagonal/>
    </border>
    <border>
      <left style="thick">
        <color indexed="64"/>
      </left>
      <right/>
      <top/>
      <bottom style="medium">
        <color indexed="64"/>
      </bottom>
      <diagonal/>
    </border>
    <border>
      <left style="thick">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style="thick">
        <color indexed="64"/>
      </right>
      <top style="thick">
        <color indexed="64"/>
      </top>
      <bottom style="thick">
        <color indexed="64"/>
      </bottom>
      <diagonal/>
    </border>
    <border>
      <left/>
      <right style="thick">
        <color indexed="64"/>
      </right>
      <top style="thick">
        <color indexed="64"/>
      </top>
      <bottom/>
      <diagonal/>
    </border>
    <border>
      <left style="thick">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ck">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right style="thin">
        <color indexed="64"/>
      </right>
      <top/>
      <bottom style="medium">
        <color indexed="64"/>
      </bottom>
      <diagonal/>
    </border>
    <border>
      <left style="thick">
        <color indexed="64"/>
      </left>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1">
    <xf numFmtId="0" fontId="0" fillId="0" borderId="0"/>
  </cellStyleXfs>
  <cellXfs count="201">
    <xf numFmtId="0" fontId="0" fillId="0" borderId="0" xfId="0"/>
    <xf numFmtId="16" fontId="7" fillId="0" borderId="42" xfId="0" quotePrefix="1" applyNumberFormat="1" applyFont="1" applyBorder="1" applyAlignment="1" applyProtection="1">
      <alignment horizontal="center"/>
      <protection locked="0"/>
    </xf>
    <xf numFmtId="20" fontId="7" fillId="0" borderId="42" xfId="0" quotePrefix="1" applyNumberFormat="1" applyFont="1" applyBorder="1" applyProtection="1">
      <protection locked="0"/>
    </xf>
    <xf numFmtId="20" fontId="7" fillId="0" borderId="17" xfId="0" quotePrefix="1" applyNumberFormat="1" applyFont="1" applyBorder="1" applyProtection="1">
      <protection locked="0"/>
    </xf>
    <xf numFmtId="0" fontId="7" fillId="0" borderId="42" xfId="0" applyFont="1" applyBorder="1" applyProtection="1">
      <protection locked="0"/>
    </xf>
    <xf numFmtId="0" fontId="7" fillId="0" borderId="17" xfId="0" applyFont="1" applyBorder="1" applyProtection="1">
      <protection locked="0"/>
    </xf>
    <xf numFmtId="0" fontId="0" fillId="0" borderId="42" xfId="0" applyBorder="1" applyAlignment="1" applyProtection="1">
      <alignment vertical="center" wrapText="1"/>
      <protection locked="0"/>
    </xf>
    <xf numFmtId="0" fontId="0" fillId="0" borderId="42" xfId="0" applyBorder="1" applyAlignment="1" applyProtection="1">
      <alignment vertical="center"/>
      <protection locked="0"/>
    </xf>
    <xf numFmtId="0" fontId="4" fillId="0" borderId="42" xfId="0" applyFont="1" applyBorder="1" applyAlignment="1" applyProtection="1">
      <alignment vertical="center"/>
      <protection locked="0"/>
    </xf>
    <xf numFmtId="166" fontId="11" fillId="0" borderId="42" xfId="0" applyNumberFormat="1" applyFont="1" applyBorder="1" applyAlignment="1" applyProtection="1">
      <alignment vertical="center"/>
      <protection locked="0"/>
    </xf>
    <xf numFmtId="0" fontId="4" fillId="0" borderId="42" xfId="0" applyFont="1" applyBorder="1" applyAlignment="1" applyProtection="1">
      <alignment horizontal="left" vertical="center" indent="1"/>
      <protection locked="0"/>
    </xf>
    <xf numFmtId="15" fontId="0" fillId="0" borderId="42" xfId="0" applyNumberFormat="1" applyBorder="1" applyAlignment="1" applyProtection="1">
      <alignment vertical="center"/>
      <protection locked="0"/>
    </xf>
    <xf numFmtId="4" fontId="0" fillId="0" borderId="42" xfId="0" applyNumberFormat="1" applyBorder="1" applyAlignment="1" applyProtection="1">
      <alignment vertical="center"/>
      <protection locked="0"/>
    </xf>
    <xf numFmtId="49" fontId="0" fillId="0" borderId="42" xfId="0" applyNumberFormat="1" applyBorder="1" applyAlignment="1" applyProtection="1">
      <alignment horizontal="center" vertical="center"/>
      <protection locked="0"/>
    </xf>
    <xf numFmtId="22" fontId="4" fillId="0" borderId="0" xfId="0" applyNumberFormat="1" applyFont="1" applyAlignment="1" applyProtection="1">
      <alignment horizontal="left"/>
      <protection locked="0"/>
    </xf>
    <xf numFmtId="0" fontId="14" fillId="0" borderId="28" xfId="0" applyFont="1" applyBorder="1" applyAlignment="1" applyProtection="1">
      <alignment horizontal="center"/>
      <protection locked="0"/>
    </xf>
    <xf numFmtId="0" fontId="14" fillId="0" borderId="27" xfId="0" applyFont="1" applyBorder="1" applyAlignment="1" applyProtection="1">
      <alignment horizontal="center"/>
      <protection locked="0"/>
    </xf>
    <xf numFmtId="16" fontId="7" fillId="0" borderId="42" xfId="0" applyNumberFormat="1" applyFont="1" applyBorder="1" applyProtection="1">
      <protection locked="0"/>
    </xf>
    <xf numFmtId="20" fontId="7" fillId="0" borderId="42" xfId="0" applyNumberFormat="1" applyFont="1" applyBorder="1" applyProtection="1">
      <protection locked="0"/>
    </xf>
    <xf numFmtId="20" fontId="7" fillId="0" borderId="17" xfId="0" applyNumberFormat="1" applyFont="1" applyBorder="1" applyProtection="1">
      <protection locked="0"/>
    </xf>
    <xf numFmtId="0" fontId="14" fillId="0" borderId="42" xfId="0" applyFont="1" applyBorder="1" applyAlignment="1" applyProtection="1">
      <alignment horizontal="center"/>
      <protection locked="0"/>
    </xf>
    <xf numFmtId="0" fontId="10" fillId="4" borderId="0" xfId="0" applyFont="1" applyFill="1" applyAlignment="1" applyProtection="1">
      <alignment vertical="center"/>
      <protection locked="0"/>
    </xf>
    <xf numFmtId="0" fontId="10" fillId="4" borderId="9" xfId="0" applyFont="1" applyFill="1" applyBorder="1" applyAlignment="1" applyProtection="1">
      <alignment vertical="center" wrapText="1"/>
      <protection locked="0"/>
    </xf>
    <xf numFmtId="168" fontId="0" fillId="0" borderId="42" xfId="0" applyNumberFormat="1" applyBorder="1" applyAlignment="1" applyProtection="1">
      <alignment vertical="center"/>
      <protection locked="0"/>
    </xf>
    <xf numFmtId="0" fontId="0" fillId="0" borderId="0" xfId="0" applyProtection="1">
      <protection locked="0"/>
    </xf>
    <xf numFmtId="0" fontId="0" fillId="0" borderId="4" xfId="0" applyBorder="1" applyProtection="1">
      <protection locked="0"/>
    </xf>
    <xf numFmtId="0" fontId="0" fillId="0" borderId="8" xfId="0" applyBorder="1" applyProtection="1">
      <protection locked="0"/>
    </xf>
    <xf numFmtId="0" fontId="0" fillId="0" borderId="9" xfId="0" applyBorder="1" applyProtection="1">
      <protection locked="0"/>
    </xf>
    <xf numFmtId="0" fontId="14" fillId="0" borderId="0" xfId="0" applyFont="1" applyProtection="1">
      <protection locked="0"/>
    </xf>
    <xf numFmtId="0" fontId="14" fillId="0" borderId="7" xfId="0" applyFont="1" applyBorder="1" applyProtection="1">
      <protection locked="0"/>
    </xf>
    <xf numFmtId="0" fontId="14" fillId="0" borderId="23" xfId="0" applyFont="1" applyBorder="1" applyProtection="1">
      <protection locked="0"/>
    </xf>
    <xf numFmtId="0" fontId="14" fillId="0" borderId="24" xfId="0" applyFont="1" applyBorder="1" applyProtection="1">
      <protection locked="0"/>
    </xf>
    <xf numFmtId="0" fontId="4" fillId="0" borderId="27" xfId="0" quotePrefix="1" applyFont="1" applyBorder="1" applyAlignment="1" applyProtection="1">
      <alignment horizontal="center"/>
      <protection locked="0"/>
    </xf>
    <xf numFmtId="0" fontId="14" fillId="0" borderId="32" xfId="0" applyFont="1" applyBorder="1" applyProtection="1">
      <protection locked="0"/>
    </xf>
    <xf numFmtId="0" fontId="3" fillId="0" borderId="33" xfId="0" applyFont="1" applyBorder="1" applyProtection="1">
      <protection locked="0"/>
    </xf>
    <xf numFmtId="0" fontId="13" fillId="4" borderId="42" xfId="0" applyFont="1" applyFill="1" applyBorder="1" applyAlignment="1" applyProtection="1">
      <alignment horizontal="center" vertical="center"/>
      <protection locked="0"/>
    </xf>
    <xf numFmtId="0" fontId="16" fillId="0" borderId="0" xfId="0" applyFont="1" applyProtection="1">
      <protection locked="0"/>
    </xf>
    <xf numFmtId="0" fontId="1" fillId="0" borderId="0" xfId="0" applyFont="1" applyProtection="1">
      <protection locked="0"/>
    </xf>
    <xf numFmtId="0" fontId="0" fillId="0" borderId="54" xfId="0" applyBorder="1" applyProtection="1">
      <protection locked="0"/>
    </xf>
    <xf numFmtId="0" fontId="0" fillId="0" borderId="56" xfId="0" applyBorder="1" applyProtection="1">
      <protection locked="0"/>
    </xf>
    <xf numFmtId="0" fontId="9" fillId="0" borderId="4" xfId="0" applyFont="1" applyBorder="1" applyProtection="1">
      <protection locked="0"/>
    </xf>
    <xf numFmtId="0" fontId="9" fillId="0" borderId="0" xfId="0" applyFont="1" applyProtection="1">
      <protection locked="0"/>
    </xf>
    <xf numFmtId="0" fontId="9" fillId="0" borderId="55" xfId="0" applyFont="1" applyBorder="1" applyProtection="1">
      <protection locked="0"/>
    </xf>
    <xf numFmtId="0" fontId="9" fillId="0" borderId="8" xfId="0" applyFont="1" applyBorder="1" applyProtection="1">
      <protection locked="0"/>
    </xf>
    <xf numFmtId="0" fontId="9" fillId="0" borderId="9" xfId="0" applyFont="1" applyBorder="1" applyProtection="1">
      <protection locked="0"/>
    </xf>
    <xf numFmtId="0" fontId="9" fillId="0" borderId="56" xfId="0" applyFont="1" applyBorder="1" applyProtection="1">
      <protection locked="0"/>
    </xf>
    <xf numFmtId="0" fontId="0" fillId="0" borderId="1" xfId="0" applyBorder="1"/>
    <xf numFmtId="0" fontId="0" fillId="0" borderId="2" xfId="0" applyBorder="1"/>
    <xf numFmtId="0" fontId="0" fillId="0" borderId="4" xfId="0" applyBorder="1"/>
    <xf numFmtId="0" fontId="0" fillId="0" borderId="8" xfId="0" applyBorder="1"/>
    <xf numFmtId="0" fontId="0" fillId="0" borderId="9" xfId="0" applyBorder="1"/>
    <xf numFmtId="0" fontId="0" fillId="0" borderId="3" xfId="0" applyBorder="1"/>
    <xf numFmtId="0" fontId="0" fillId="0" borderId="5" xfId="0" applyBorder="1"/>
    <xf numFmtId="0" fontId="2" fillId="0" borderId="4" xfId="0" applyFont="1" applyBorder="1"/>
    <xf numFmtId="0" fontId="0" fillId="0" borderId="10" xfId="0" applyBorder="1"/>
    <xf numFmtId="0" fontId="0" fillId="0" borderId="6" xfId="0" applyBorder="1"/>
    <xf numFmtId="0" fontId="0" fillId="0" borderId="11" xfId="0" applyBorder="1"/>
    <xf numFmtId="0" fontId="14" fillId="0" borderId="13" xfId="0" applyFont="1" applyBorder="1"/>
    <xf numFmtId="0" fontId="14" fillId="0" borderId="0" xfId="0" applyFont="1"/>
    <xf numFmtId="0" fontId="14" fillId="0" borderId="7" xfId="0" applyFont="1" applyBorder="1"/>
    <xf numFmtId="0" fontId="14" fillId="0" borderId="15" xfId="0" applyFont="1" applyBorder="1"/>
    <xf numFmtId="0" fontId="14" fillId="0" borderId="16" xfId="0" applyFont="1" applyBorder="1" applyAlignment="1">
      <alignment horizontal="center"/>
    </xf>
    <xf numFmtId="164" fontId="14" fillId="0" borderId="0" xfId="0" applyNumberFormat="1" applyFont="1"/>
    <xf numFmtId="0" fontId="14" fillId="0" borderId="19" xfId="0" applyFont="1" applyBorder="1"/>
    <xf numFmtId="0" fontId="14" fillId="0" borderId="20" xfId="0" applyFont="1" applyBorder="1"/>
    <xf numFmtId="0" fontId="14" fillId="0" borderId="21" xfId="0" applyFont="1" applyBorder="1"/>
    <xf numFmtId="0" fontId="3" fillId="0" borderId="22" xfId="0" applyFont="1" applyBorder="1"/>
    <xf numFmtId="0" fontId="14" fillId="0" borderId="24" xfId="0" applyFont="1" applyBorder="1"/>
    <xf numFmtId="0" fontId="4" fillId="0" borderId="24" xfId="0" applyFont="1" applyBorder="1"/>
    <xf numFmtId="0" fontId="14" fillId="0" borderId="29" xfId="0" applyFont="1" applyBorder="1"/>
    <xf numFmtId="0" fontId="14" fillId="0" borderId="30" xfId="0" applyFont="1" applyBorder="1"/>
    <xf numFmtId="0" fontId="3" fillId="0" borderId="23" xfId="0" applyFont="1" applyBorder="1"/>
    <xf numFmtId="0" fontId="14" fillId="0" borderId="34" xfId="0" applyFont="1" applyBorder="1"/>
    <xf numFmtId="0" fontId="14" fillId="0" borderId="45" xfId="0" applyFont="1" applyBorder="1"/>
    <xf numFmtId="2" fontId="7" fillId="0" borderId="18" xfId="0" applyNumberFormat="1" applyFont="1" applyBorder="1" applyAlignment="1">
      <alignment horizontal="center"/>
    </xf>
    <xf numFmtId="1" fontId="7" fillId="0" borderId="42" xfId="0" applyNumberFormat="1" applyFont="1" applyBorder="1" applyAlignment="1">
      <alignment horizontal="center"/>
    </xf>
    <xf numFmtId="0" fontId="0" fillId="0" borderId="35" xfId="0" applyBorder="1"/>
    <xf numFmtId="0" fontId="3" fillId="0" borderId="33" xfId="0" applyFont="1" applyBorder="1"/>
    <xf numFmtId="0" fontId="16" fillId="0" borderId="1" xfId="0" applyFont="1" applyBorder="1"/>
    <xf numFmtId="0" fontId="16" fillId="0" borderId="2" xfId="0" applyFont="1" applyBorder="1"/>
    <xf numFmtId="0" fontId="1" fillId="0" borderId="8" xfId="0" applyFont="1" applyBorder="1"/>
    <xf numFmtId="0" fontId="1" fillId="0" borderId="9" xfId="0" applyFont="1" applyBorder="1"/>
    <xf numFmtId="0" fontId="1" fillId="0" borderId="11" xfId="0" applyFont="1" applyBorder="1"/>
    <xf numFmtId="0" fontId="17" fillId="0" borderId="8" xfId="0" applyFont="1" applyBorder="1"/>
    <xf numFmtId="0" fontId="10" fillId="4" borderId="8" xfId="0" applyFont="1" applyFill="1" applyBorder="1" applyAlignment="1">
      <alignment vertical="center" wrapText="1"/>
    </xf>
    <xf numFmtId="0" fontId="10" fillId="4" borderId="9" xfId="0" applyFont="1" applyFill="1" applyBorder="1" applyAlignment="1">
      <alignment horizontal="left" vertical="center" wrapText="1" indent="3"/>
    </xf>
    <xf numFmtId="0" fontId="10" fillId="4" borderId="42" xfId="0" applyFont="1" applyFill="1" applyBorder="1" applyAlignment="1">
      <alignment horizontal="center" vertical="center"/>
    </xf>
    <xf numFmtId="4" fontId="10" fillId="4" borderId="42" xfId="0" applyNumberFormat="1" applyFont="1" applyFill="1" applyBorder="1" applyAlignment="1">
      <alignment horizontal="center" vertical="center"/>
    </xf>
    <xf numFmtId="167" fontId="3" fillId="3" borderId="52" xfId="0" applyNumberFormat="1" applyFont="1" applyFill="1" applyBorder="1" applyAlignment="1">
      <alignment vertical="center"/>
    </xf>
    <xf numFmtId="0" fontId="10" fillId="4" borderId="42" xfId="0" applyFont="1" applyFill="1" applyBorder="1" applyAlignment="1">
      <alignment horizontal="center" vertical="center" wrapText="1"/>
    </xf>
    <xf numFmtId="0" fontId="0" fillId="0" borderId="42" xfId="0" applyBorder="1" applyAlignment="1">
      <alignment vertical="center"/>
    </xf>
    <xf numFmtId="168" fontId="0" fillId="0" borderId="42" xfId="0" applyNumberFormat="1" applyBorder="1" applyAlignment="1">
      <alignment vertical="center"/>
    </xf>
    <xf numFmtId="0" fontId="3" fillId="3" borderId="42" xfId="0" applyFont="1" applyFill="1" applyBorder="1" applyAlignment="1">
      <alignment vertical="center"/>
    </xf>
    <xf numFmtId="168" fontId="1" fillId="3" borderId="42" xfId="0" applyNumberFormat="1" applyFont="1" applyFill="1" applyBorder="1" applyAlignment="1">
      <alignment vertical="center"/>
    </xf>
    <xf numFmtId="0" fontId="0" fillId="0" borderId="0" xfId="0" applyAlignment="1" applyProtection="1">
      <alignment vertical="center"/>
      <protection locked="0"/>
    </xf>
    <xf numFmtId="4" fontId="0" fillId="0" borderId="0" xfId="0" applyNumberFormat="1" applyAlignment="1" applyProtection="1">
      <alignment vertical="center"/>
      <protection locked="0"/>
    </xf>
    <xf numFmtId="167" fontId="0" fillId="0" borderId="42" xfId="0" applyNumberFormat="1" applyBorder="1" applyAlignment="1" applyProtection="1">
      <alignment vertical="center"/>
      <protection locked="0"/>
    </xf>
    <xf numFmtId="0" fontId="0" fillId="0" borderId="0" xfId="0" applyAlignment="1" applyProtection="1">
      <alignment vertical="center" wrapText="1"/>
      <protection locked="0"/>
    </xf>
    <xf numFmtId="0" fontId="0" fillId="0" borderId="0" xfId="0" applyAlignment="1" applyProtection="1">
      <alignment wrapText="1"/>
      <protection locked="0"/>
    </xf>
    <xf numFmtId="20" fontId="0" fillId="0" borderId="0" xfId="0" applyNumberFormat="1" applyProtection="1">
      <protection locked="0"/>
    </xf>
    <xf numFmtId="2" fontId="0" fillId="0" borderId="0" xfId="0" applyNumberFormat="1" applyProtection="1">
      <protection locked="0"/>
    </xf>
    <xf numFmtId="4" fontId="0" fillId="0" borderId="0" xfId="0" applyNumberFormat="1" applyProtection="1">
      <protection locked="0"/>
    </xf>
    <xf numFmtId="0" fontId="0" fillId="0" borderId="42" xfId="0" applyBorder="1" applyAlignment="1">
      <alignment vertical="center" wrapText="1"/>
    </xf>
    <xf numFmtId="0" fontId="3" fillId="3" borderId="0" xfId="0" applyFont="1" applyFill="1"/>
    <xf numFmtId="0" fontId="0" fillId="3" borderId="0" xfId="0" applyFill="1"/>
    <xf numFmtId="2" fontId="0" fillId="3" borderId="0" xfId="0" applyNumberFormat="1" applyFill="1"/>
    <xf numFmtId="1" fontId="0" fillId="3" borderId="0" xfId="0" applyNumberFormat="1" applyFill="1"/>
    <xf numFmtId="1" fontId="0" fillId="0" borderId="42" xfId="0" applyNumberFormat="1" applyBorder="1" applyAlignment="1">
      <alignment vertical="center"/>
    </xf>
    <xf numFmtId="167" fontId="0" fillId="0" borderId="42" xfId="0" applyNumberFormat="1" applyBorder="1" applyAlignment="1">
      <alignment vertical="center"/>
    </xf>
    <xf numFmtId="0" fontId="14" fillId="0" borderId="35" xfId="0" applyFont="1" applyBorder="1" applyAlignment="1">
      <alignment horizontal="center"/>
    </xf>
    <xf numFmtId="0" fontId="14" fillId="0" borderId="36" xfId="0" applyFont="1"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3" fillId="0" borderId="12" xfId="0" applyFont="1" applyBorder="1" applyAlignment="1">
      <alignment horizontal="center"/>
    </xf>
    <xf numFmtId="0" fontId="3" fillId="0" borderId="9" xfId="0" applyFont="1" applyBorder="1" applyAlignment="1">
      <alignment horizontal="center"/>
    </xf>
    <xf numFmtId="0" fontId="3" fillId="0" borderId="11" xfId="0" applyFont="1" applyBorder="1" applyAlignment="1">
      <alignment horizontal="center"/>
    </xf>
    <xf numFmtId="0" fontId="6" fillId="0" borderId="17" xfId="0" applyFont="1" applyBorder="1" applyAlignment="1">
      <alignment horizontal="left"/>
    </xf>
    <xf numFmtId="0" fontId="6" fillId="0" borderId="15" xfId="0" applyFont="1" applyBorder="1" applyAlignment="1">
      <alignment horizontal="left"/>
    </xf>
    <xf numFmtId="0" fontId="6" fillId="0" borderId="18" xfId="0" applyFont="1" applyBorder="1" applyAlignment="1">
      <alignment horizontal="left"/>
    </xf>
    <xf numFmtId="0" fontId="8" fillId="0" borderId="12" xfId="0" applyFont="1" applyBorder="1" applyAlignment="1">
      <alignment horizontal="left"/>
    </xf>
    <xf numFmtId="0" fontId="8" fillId="0" borderId="9" xfId="0" applyFont="1" applyBorder="1" applyAlignment="1">
      <alignment horizontal="left"/>
    </xf>
    <xf numFmtId="0" fontId="8" fillId="0" borderId="47" xfId="0" applyFont="1" applyBorder="1" applyAlignment="1">
      <alignment horizontal="left"/>
    </xf>
    <xf numFmtId="169" fontId="1" fillId="3" borderId="17" xfId="0" applyNumberFormat="1" applyFont="1" applyFill="1" applyBorder="1" applyAlignment="1">
      <alignment horizontal="right"/>
    </xf>
    <xf numFmtId="169" fontId="1" fillId="3" borderId="15" xfId="0" applyNumberFormat="1" applyFont="1" applyFill="1" applyBorder="1" applyAlignment="1">
      <alignment horizontal="right"/>
    </xf>
    <xf numFmtId="169" fontId="1" fillId="3" borderId="46" xfId="0" applyNumberFormat="1" applyFont="1" applyFill="1" applyBorder="1" applyAlignment="1">
      <alignment horizontal="right"/>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167" fontId="8" fillId="3" borderId="1" xfId="0" applyNumberFormat="1" applyFont="1" applyFill="1" applyBorder="1" applyAlignment="1">
      <alignment horizontal="right"/>
    </xf>
    <xf numFmtId="167" fontId="8" fillId="3" borderId="2" xfId="0" applyNumberFormat="1" applyFont="1" applyFill="1" applyBorder="1" applyAlignment="1">
      <alignment horizontal="right"/>
    </xf>
    <xf numFmtId="167" fontId="8" fillId="3" borderId="6" xfId="0" applyNumberFormat="1" applyFont="1" applyFill="1" applyBorder="1" applyAlignment="1">
      <alignment horizontal="right"/>
    </xf>
    <xf numFmtId="0" fontId="4" fillId="0" borderId="53" xfId="0" applyFont="1" applyBorder="1" applyAlignment="1">
      <alignment horizontal="left" indent="6"/>
    </xf>
    <xf numFmtId="0" fontId="4" fillId="0" borderId="9" xfId="0" applyFont="1" applyBorder="1" applyAlignment="1">
      <alignment horizontal="left" indent="6"/>
    </xf>
    <xf numFmtId="0" fontId="4" fillId="0" borderId="47" xfId="0" applyFont="1" applyBorder="1" applyAlignment="1">
      <alignment horizontal="left" indent="6"/>
    </xf>
    <xf numFmtId="0" fontId="5" fillId="0" borderId="48" xfId="0" applyFont="1" applyBorder="1" applyAlignment="1">
      <alignment horizontal="left" vertical="top" wrapText="1"/>
    </xf>
    <xf numFmtId="0" fontId="5" fillId="0" borderId="2" xfId="0" applyFont="1" applyBorder="1" applyAlignment="1">
      <alignment horizontal="left" vertical="top" wrapText="1"/>
    </xf>
    <xf numFmtId="0" fontId="5" fillId="0" borderId="6" xfId="0" applyFont="1" applyBorder="1" applyAlignment="1">
      <alignment horizontal="left" vertical="top" wrapText="1"/>
    </xf>
    <xf numFmtId="165" fontId="6" fillId="0" borderId="17" xfId="0" applyNumberFormat="1" applyFont="1" applyBorder="1" applyAlignment="1">
      <alignment horizontal="center"/>
    </xf>
    <xf numFmtId="165" fontId="6" fillId="0" borderId="15" xfId="0" applyNumberFormat="1" applyFont="1" applyBorder="1" applyAlignment="1">
      <alignment horizontal="center"/>
    </xf>
    <xf numFmtId="165" fontId="6" fillId="0" borderId="18" xfId="0" applyNumberFormat="1" applyFont="1" applyBorder="1" applyAlignment="1">
      <alignment horizontal="center"/>
    </xf>
    <xf numFmtId="169" fontId="0" fillId="0" borderId="17" xfId="0" applyNumberFormat="1" applyBorder="1" applyAlignment="1">
      <alignment horizontal="right"/>
    </xf>
    <xf numFmtId="169" fontId="0" fillId="0" borderId="15" xfId="0" applyNumberFormat="1" applyBorder="1" applyAlignment="1">
      <alignment horizontal="right"/>
    </xf>
    <xf numFmtId="169" fontId="0" fillId="0" borderId="46" xfId="0" applyNumberFormat="1" applyBorder="1" applyAlignment="1">
      <alignment horizontal="right"/>
    </xf>
    <xf numFmtId="169" fontId="0" fillId="0" borderId="17" xfId="0" applyNumberFormat="1" applyBorder="1" applyAlignment="1" applyProtection="1">
      <alignment horizontal="right"/>
      <protection locked="0"/>
    </xf>
    <xf numFmtId="169" fontId="0" fillId="0" borderId="15" xfId="0" applyNumberFormat="1" applyBorder="1" applyAlignment="1" applyProtection="1">
      <alignment horizontal="right"/>
      <protection locked="0"/>
    </xf>
    <xf numFmtId="169" fontId="0" fillId="0" borderId="46" xfId="0" applyNumberFormat="1" applyBorder="1" applyAlignment="1" applyProtection="1">
      <alignment horizontal="right"/>
      <protection locked="0"/>
    </xf>
    <xf numFmtId="165" fontId="0" fillId="0" borderId="17" xfId="0" applyNumberFormat="1" applyBorder="1" applyAlignment="1" applyProtection="1">
      <alignment horizontal="right"/>
      <protection locked="0"/>
    </xf>
    <xf numFmtId="165" fontId="0" fillId="0" borderId="15" xfId="0" applyNumberFormat="1" applyBorder="1" applyAlignment="1" applyProtection="1">
      <alignment horizontal="right"/>
      <protection locked="0"/>
    </xf>
    <xf numFmtId="165" fontId="0" fillId="0" borderId="46" xfId="0" applyNumberFormat="1" applyBorder="1" applyAlignment="1" applyProtection="1">
      <alignment horizontal="right"/>
      <protection locked="0"/>
    </xf>
    <xf numFmtId="0" fontId="12" fillId="4" borderId="13" xfId="0" applyFont="1" applyFill="1" applyBorder="1" applyAlignment="1" applyProtection="1">
      <alignment horizontal="center" vertical="center"/>
      <protection locked="0"/>
    </xf>
    <xf numFmtId="0" fontId="12" fillId="4" borderId="40" xfId="0" applyFont="1" applyFill="1" applyBorder="1" applyAlignment="1" applyProtection="1">
      <alignment horizontal="center" vertical="center"/>
      <protection locked="0"/>
    </xf>
    <xf numFmtId="0" fontId="12" fillId="4" borderId="0" xfId="0" applyFont="1" applyFill="1" applyAlignment="1" applyProtection="1">
      <alignment horizontal="center" vertical="center"/>
      <protection locked="0"/>
    </xf>
    <xf numFmtId="0" fontId="12" fillId="4" borderId="37" xfId="0" applyFont="1" applyFill="1" applyBorder="1" applyAlignment="1" applyProtection="1">
      <alignment horizontal="center" vertical="center"/>
      <protection locked="0"/>
    </xf>
    <xf numFmtId="0" fontId="12" fillId="4" borderId="14" xfId="0" applyFont="1" applyFill="1" applyBorder="1" applyAlignment="1" applyProtection="1">
      <alignment horizontal="center" vertical="center"/>
      <protection locked="0"/>
    </xf>
    <xf numFmtId="0" fontId="12" fillId="4" borderId="41" xfId="0" applyFont="1" applyFill="1" applyBorder="1" applyAlignment="1" applyProtection="1">
      <alignment horizontal="center" vertical="center"/>
      <protection locked="0"/>
    </xf>
    <xf numFmtId="0" fontId="12" fillId="4" borderId="38" xfId="0" applyFont="1" applyFill="1" applyBorder="1" applyAlignment="1" applyProtection="1">
      <alignment horizontal="center" vertical="center"/>
      <protection locked="0"/>
    </xf>
    <xf numFmtId="0" fontId="12" fillId="4" borderId="43" xfId="0" applyFont="1" applyFill="1" applyBorder="1" applyAlignment="1" applyProtection="1">
      <alignment horizontal="center" vertical="center"/>
      <protection locked="0"/>
    </xf>
    <xf numFmtId="0" fontId="12" fillId="4" borderId="39" xfId="0" applyFont="1" applyFill="1" applyBorder="1" applyAlignment="1" applyProtection="1">
      <alignment horizontal="center" vertical="center"/>
      <protection locked="0"/>
    </xf>
    <xf numFmtId="0" fontId="12" fillId="4" borderId="7" xfId="0" applyFont="1" applyFill="1" applyBorder="1" applyAlignment="1" applyProtection="1">
      <alignment horizontal="center" vertical="center"/>
      <protection locked="0"/>
    </xf>
    <xf numFmtId="0" fontId="12" fillId="4" borderId="44" xfId="0" applyFont="1" applyFill="1" applyBorder="1" applyAlignment="1" applyProtection="1">
      <alignment horizontal="center" vertical="center"/>
      <protection locked="0"/>
    </xf>
    <xf numFmtId="49" fontId="2" fillId="2" borderId="0" xfId="0" applyNumberFormat="1" applyFont="1" applyFill="1" applyAlignment="1" applyProtection="1">
      <alignment horizontal="center"/>
      <protection locked="0"/>
    </xf>
    <xf numFmtId="49" fontId="2" fillId="2" borderId="7" xfId="0" applyNumberFormat="1" applyFont="1" applyFill="1" applyBorder="1" applyAlignment="1" applyProtection="1">
      <alignment horizontal="center"/>
      <protection locked="0"/>
    </xf>
    <xf numFmtId="0" fontId="2" fillId="0" borderId="0" xfId="0" applyFont="1" applyAlignment="1">
      <alignment horizontal="center"/>
    </xf>
    <xf numFmtId="0" fontId="2" fillId="0" borderId="7" xfId="0" applyFont="1" applyBorder="1" applyAlignment="1">
      <alignment horizontal="center"/>
    </xf>
    <xf numFmtId="164" fontId="14" fillId="0" borderId="17" xfId="0" applyNumberFormat="1" applyFont="1" applyBorder="1" applyAlignment="1">
      <alignment horizontal="right"/>
    </xf>
    <xf numFmtId="164" fontId="14" fillId="0" borderId="15" xfId="0" applyNumberFormat="1" applyFont="1" applyBorder="1" applyAlignment="1">
      <alignment horizontal="right"/>
    </xf>
    <xf numFmtId="164" fontId="14" fillId="0" borderId="18" xfId="0" applyNumberFormat="1" applyFont="1" applyBorder="1" applyAlignment="1">
      <alignment horizontal="right"/>
    </xf>
    <xf numFmtId="0" fontId="14" fillId="0" borderId="23" xfId="0" applyFont="1" applyBorder="1" applyAlignment="1" applyProtection="1">
      <alignment horizontal="left"/>
      <protection locked="0"/>
    </xf>
    <xf numFmtId="0" fontId="4" fillId="0" borderId="1"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25" xfId="0" applyFont="1" applyBorder="1" applyAlignment="1" applyProtection="1">
      <alignment horizontal="left"/>
      <protection locked="0"/>
    </xf>
    <xf numFmtId="0" fontId="4" fillId="0" borderId="26" xfId="0" applyFont="1" applyBorder="1" applyAlignment="1" applyProtection="1">
      <alignment horizontal="left"/>
      <protection locked="0"/>
    </xf>
    <xf numFmtId="0" fontId="14" fillId="0" borderId="24" xfId="0" applyFont="1" applyBorder="1" applyAlignment="1" applyProtection="1">
      <alignment horizontal="center"/>
      <protection locked="0"/>
    </xf>
    <xf numFmtId="0" fontId="14" fillId="0" borderId="31" xfId="0" applyFont="1" applyBorder="1" applyAlignment="1" applyProtection="1">
      <alignment horizontal="center"/>
      <protection locked="0"/>
    </xf>
    <xf numFmtId="0" fontId="0" fillId="0" borderId="33" xfId="0" applyBorder="1" applyAlignment="1" applyProtection="1">
      <alignment horizontal="center"/>
      <protection locked="0"/>
    </xf>
    <xf numFmtId="0" fontId="0" fillId="0" borderId="35" xfId="0" applyBorder="1" applyAlignment="1" applyProtection="1">
      <alignment horizontal="center"/>
      <protection locked="0"/>
    </xf>
    <xf numFmtId="0" fontId="0" fillId="0" borderId="36" xfId="0" applyBorder="1" applyAlignment="1" applyProtection="1">
      <alignment horizontal="center"/>
      <protection locked="0"/>
    </xf>
    <xf numFmtId="0" fontId="14" fillId="0" borderId="48" xfId="0" applyFont="1" applyBorder="1" applyAlignment="1">
      <alignment horizontal="center"/>
    </xf>
    <xf numFmtId="0" fontId="14" fillId="0" borderId="2" xfId="0" applyFont="1" applyBorder="1" applyAlignment="1">
      <alignment horizontal="center"/>
    </xf>
    <xf numFmtId="0" fontId="14" fillId="0" borderId="6" xfId="0" applyFont="1" applyBorder="1" applyAlignment="1">
      <alignment horizontal="center"/>
    </xf>
    <xf numFmtId="0" fontId="14" fillId="0" borderId="14" xfId="0" applyFont="1" applyBorder="1" applyAlignment="1">
      <alignment horizontal="center"/>
    </xf>
    <xf numFmtId="0" fontId="10" fillId="4" borderId="4" xfId="0" applyFont="1" applyFill="1" applyBorder="1" applyAlignment="1">
      <alignment horizontal="center" vertical="center" wrapText="1"/>
    </xf>
    <xf numFmtId="0" fontId="10" fillId="4" borderId="0" xfId="0" applyFont="1" applyFill="1" applyAlignment="1">
      <alignment horizontal="center" vertical="center" wrapText="1"/>
    </xf>
    <xf numFmtId="0" fontId="10" fillId="4" borderId="9" xfId="0" applyFont="1" applyFill="1" applyBorder="1" applyAlignment="1">
      <alignment horizontal="center" vertical="center" wrapText="1"/>
    </xf>
    <xf numFmtId="0" fontId="10" fillId="4" borderId="9" xfId="0" applyFont="1" applyFill="1" applyBorder="1" applyAlignment="1" applyProtection="1">
      <alignment horizontal="center" vertical="center" wrapText="1"/>
      <protection locked="0"/>
    </xf>
    <xf numFmtId="0" fontId="3" fillId="0" borderId="17" xfId="0" applyFont="1" applyBorder="1" applyAlignment="1">
      <alignment horizontal="center" vertical="center"/>
    </xf>
    <xf numFmtId="0" fontId="3" fillId="0" borderId="15" xfId="0" applyFont="1" applyBorder="1" applyAlignment="1">
      <alignment horizontal="center" vertical="center"/>
    </xf>
    <xf numFmtId="0" fontId="3" fillId="3" borderId="51" xfId="0" applyFont="1" applyFill="1" applyBorder="1" applyAlignment="1">
      <alignment horizontal="left" vertical="center"/>
    </xf>
    <xf numFmtId="0" fontId="3" fillId="3" borderId="49" xfId="0" applyFont="1" applyFill="1" applyBorder="1" applyAlignment="1">
      <alignment horizontal="left" vertical="center"/>
    </xf>
    <xf numFmtId="0" fontId="3" fillId="3" borderId="50" xfId="0" applyFont="1" applyFill="1" applyBorder="1" applyAlignment="1">
      <alignment horizontal="left" vertical="center"/>
    </xf>
    <xf numFmtId="0" fontId="3" fillId="3" borderId="17" xfId="0" applyFont="1" applyFill="1" applyBorder="1" applyAlignment="1">
      <alignment horizontal="left" vertical="center"/>
    </xf>
    <xf numFmtId="0" fontId="3" fillId="3" borderId="15" xfId="0" applyFont="1" applyFill="1" applyBorder="1" applyAlignment="1">
      <alignment horizontal="left" vertical="center"/>
    </xf>
    <xf numFmtId="0" fontId="3" fillId="3" borderId="18" xfId="0" applyFont="1" applyFill="1" applyBorder="1" applyAlignment="1">
      <alignment horizontal="left" vertical="center"/>
    </xf>
    <xf numFmtId="0" fontId="10" fillId="4" borderId="4" xfId="0" applyFont="1" applyFill="1" applyBorder="1" applyAlignment="1">
      <alignment horizontal="left" vertical="center" wrapText="1" indent="7"/>
    </xf>
    <xf numFmtId="0" fontId="10" fillId="4" borderId="0" xfId="0" applyFont="1" applyFill="1" applyAlignment="1">
      <alignment horizontal="left" vertical="center" wrapText="1" indent="7"/>
    </xf>
    <xf numFmtId="0" fontId="16" fillId="0" borderId="2" xfId="0" applyFont="1" applyBorder="1" applyAlignment="1" applyProtection="1">
      <alignment horizontal="left"/>
      <protection locked="0"/>
    </xf>
    <xf numFmtId="0" fontId="16" fillId="0" borderId="3" xfId="0" applyFont="1" applyBorder="1" applyAlignment="1" applyProtection="1">
      <alignment horizontal="left"/>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114300</xdr:colOff>
      <xdr:row>1</xdr:row>
      <xdr:rowOff>30480</xdr:rowOff>
    </xdr:from>
    <xdr:to>
      <xdr:col>2</xdr:col>
      <xdr:colOff>281940</xdr:colOff>
      <xdr:row>7</xdr:row>
      <xdr:rowOff>129540</xdr:rowOff>
    </xdr:to>
    <xdr:pic>
      <xdr:nvPicPr>
        <xdr:cNvPr id="2" name="Picture 6">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4300" y="220980"/>
          <a:ext cx="1196340" cy="1261110"/>
        </a:xfrm>
        <a:prstGeom prst="rect">
          <a:avLst/>
        </a:prstGeom>
        <a:noFill/>
        <a:ln w="9525">
          <a:noFill/>
          <a:miter lim="800000"/>
          <a:headEnd/>
          <a:tailEnd/>
        </a:ln>
      </xdr:spPr>
    </xdr:pic>
    <xdr:clientData/>
  </xdr:twoCellAnchor>
  <xdr:twoCellAnchor>
    <xdr:from>
      <xdr:col>5</xdr:col>
      <xdr:colOff>0</xdr:colOff>
      <xdr:row>3</xdr:row>
      <xdr:rowOff>43815</xdr:rowOff>
    </xdr:from>
    <xdr:to>
      <xdr:col>14</xdr:col>
      <xdr:colOff>251460</xdr:colOff>
      <xdr:row>7</xdr:row>
      <xdr:rowOff>100965</xdr:rowOff>
    </xdr:to>
    <xdr:sp macro="" textlink="">
      <xdr:nvSpPr>
        <xdr:cNvPr id="3" name="Text Box 3">
          <a:extLst>
            <a:ext uri="{FF2B5EF4-FFF2-40B4-BE49-F238E27FC236}">
              <a16:creationId xmlns:a16="http://schemas.microsoft.com/office/drawing/2014/main" id="{00000000-0008-0000-0000-000003000000}"/>
            </a:ext>
          </a:extLst>
        </xdr:cNvPr>
        <xdr:cNvSpPr txBox="1">
          <a:spLocks noChangeArrowheads="1"/>
        </xdr:cNvSpPr>
      </xdr:nvSpPr>
      <xdr:spPr bwMode="auto">
        <a:xfrm>
          <a:off x="2085975" y="624840"/>
          <a:ext cx="3423285" cy="828675"/>
        </a:xfrm>
        <a:prstGeom prst="rect">
          <a:avLst/>
        </a:prstGeom>
        <a:solidFill>
          <a:srgbClr val="FFFFFF"/>
        </a:solidFill>
        <a:ln w="9525">
          <a:noFill/>
          <a:miter lim="800000"/>
          <a:headEnd/>
          <a:tailEnd/>
        </a:ln>
      </xdr:spPr>
      <xdr:txBody>
        <a:bodyPr vertOverflow="clip" wrap="square" lIns="91440" tIns="45720" rIns="91440" bIns="45720" anchor="t" upright="1"/>
        <a:lstStyle/>
        <a:p>
          <a:pPr algn="ctr" rtl="0">
            <a:defRPr sz="1000"/>
          </a:pPr>
          <a:endParaRPr lang="en-US" sz="1000" b="1" i="0" u="none" strike="noStrike" baseline="0">
            <a:solidFill>
              <a:srgbClr val="000000"/>
            </a:solidFill>
            <a:latin typeface="Times New Roman"/>
            <a:cs typeface="Times New Roman"/>
          </a:endParaRPr>
        </a:p>
        <a:p>
          <a:pPr algn="ctr" rtl="0">
            <a:defRPr sz="1000"/>
          </a:pPr>
          <a:r>
            <a:rPr lang="en-US" sz="1400" b="1" i="0" u="none" strike="noStrike" baseline="0">
              <a:solidFill>
                <a:srgbClr val="000000"/>
              </a:solidFill>
              <a:latin typeface="Arial"/>
              <a:cs typeface="Arial"/>
            </a:rPr>
            <a:t>Government Employees Pension Fund</a:t>
          </a:r>
          <a:endParaRPr lang="en-US" sz="1000" b="1" i="0" u="none" strike="noStrike" baseline="0">
            <a:solidFill>
              <a:srgbClr val="000000"/>
            </a:solidFill>
            <a:latin typeface="Arial"/>
            <a:cs typeface="Arial"/>
          </a:endParaRPr>
        </a:p>
        <a:p>
          <a:pPr algn="ctr" rtl="0">
            <a:defRPr sz="1000"/>
          </a:pPr>
          <a:r>
            <a:rPr lang="en-US" sz="1100" b="0" i="0" u="none" strike="noStrike" baseline="0">
              <a:solidFill>
                <a:srgbClr val="000000"/>
              </a:solidFill>
              <a:latin typeface="Arial"/>
              <a:cs typeface="Arial"/>
            </a:rPr>
            <a:t>Telephone: (012) 424-7330</a:t>
          </a:r>
          <a:endParaRPr lang="en-US" sz="1100" b="1" i="0" u="none" strike="noStrike" baseline="0">
            <a:solidFill>
              <a:srgbClr val="000000"/>
            </a:solidFill>
            <a:latin typeface="Arial"/>
            <a:cs typeface="Arial"/>
          </a:endParaRPr>
        </a:p>
        <a:p>
          <a:pPr algn="ctr" rtl="0">
            <a:defRPr sz="1000"/>
          </a:pPr>
          <a:r>
            <a:rPr lang="en-US" sz="1100" b="0" i="0" u="none" strike="noStrike" baseline="0">
              <a:solidFill>
                <a:srgbClr val="000000"/>
              </a:solidFill>
              <a:latin typeface="Arial"/>
              <a:cs typeface="Arial"/>
            </a:rPr>
            <a:t>Fax: (012) 424-7321</a:t>
          </a:r>
        </a:p>
      </xdr:txBody>
    </xdr:sp>
    <xdr:clientData/>
  </xdr:twoCellAnchor>
  <xdr:twoCellAnchor>
    <xdr:from>
      <xdr:col>6</xdr:col>
      <xdr:colOff>120015</xdr:colOff>
      <xdr:row>1</xdr:row>
      <xdr:rowOff>0</xdr:rowOff>
    </xdr:from>
    <xdr:to>
      <xdr:col>13</xdr:col>
      <xdr:colOff>137160</xdr:colOff>
      <xdr:row>2</xdr:row>
      <xdr:rowOff>177165</xdr:rowOff>
    </xdr:to>
    <xdr:sp macro="" textlink="">
      <xdr:nvSpPr>
        <xdr:cNvPr id="4" name="Text Box 1">
          <a:extLst>
            <a:ext uri="{FF2B5EF4-FFF2-40B4-BE49-F238E27FC236}">
              <a16:creationId xmlns:a16="http://schemas.microsoft.com/office/drawing/2014/main" id="{00000000-0008-0000-0000-000004000000}"/>
            </a:ext>
          </a:extLst>
        </xdr:cNvPr>
        <xdr:cNvSpPr txBox="1">
          <a:spLocks noChangeArrowheads="1"/>
        </xdr:cNvSpPr>
      </xdr:nvSpPr>
      <xdr:spPr bwMode="auto">
        <a:xfrm>
          <a:off x="2558415" y="190500"/>
          <a:ext cx="2484120" cy="377190"/>
        </a:xfrm>
        <a:prstGeom prst="rect">
          <a:avLst/>
        </a:prstGeom>
        <a:solidFill>
          <a:srgbClr val="FFFFFF"/>
        </a:solidFill>
        <a:ln w="9525">
          <a:noFill/>
          <a:miter lim="800000"/>
          <a:headEnd/>
          <a:tailEnd/>
        </a:ln>
      </xdr:spPr>
      <xdr:txBody>
        <a:bodyPr vertOverflow="clip" wrap="square" lIns="91440" tIns="45720" rIns="91440" bIns="45720" anchor="t" upright="1"/>
        <a:lstStyle/>
        <a:p>
          <a:pPr algn="ctr" rtl="0">
            <a:defRPr sz="1000"/>
          </a:pPr>
          <a:r>
            <a:rPr lang="en-US" sz="1150" b="1" i="0" u="none" strike="noStrike" baseline="0">
              <a:solidFill>
                <a:srgbClr val="000000"/>
              </a:solidFill>
              <a:latin typeface="Garamond (PCL6)"/>
            </a:rPr>
            <a:t>Transport and Subsistence Claim</a:t>
          </a:r>
        </a:p>
      </xdr:txBody>
    </xdr:sp>
    <xdr:clientData/>
  </xdr:twoCellAnchor>
</xdr:wsDr>
</file>

<file path=xl/persons/person.xml><?xml version="1.0" encoding="utf-8"?>
<personList xmlns="http://schemas.microsoft.com/office/spreadsheetml/2018/threadedcomments" xmlns:x="http://schemas.openxmlformats.org/spreadsheetml/2006/main">
  <person displayName="Annemarie de Bruyn" id="{4588B44B-0CD6-4913-9282-CE996B541CD7}" userId="S::Annemarie.deBruyn@gepf.co.za::afb0e113-24a9-4ea4-a324-cce7a0f32fb6"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12" dT="2024-04-18T11:09:15.85" personId="{4588B44B-0CD6-4913-9282-CE996B541CD7}" id="{88140C45-88BB-4FB1-8AD7-D13398F50BE8}">
    <text>Exchange rate should be the same as used on the Advance Form</text>
  </threadedComment>
  <threadedComment ref="B38" dT="2024-04-18T11:06:31.88" personId="{4588B44B-0CD6-4913-9282-CE996B541CD7}" id="{3EB26A50-7869-4337-B531-FBC37D99A7EA}">
    <text>Always use a minus amount from the Advance Form</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51"/>
  <sheetViews>
    <sheetView tabSelected="1" workbookViewId="0">
      <selection activeCell="C15" sqref="C15:G15"/>
    </sheetView>
  </sheetViews>
  <sheetFormatPr defaultColWidth="7.75" defaultRowHeight="14.25" x14ac:dyDescent="0.2"/>
  <cols>
    <col min="1" max="15" width="5.625" style="24" customWidth="1"/>
    <col min="16" max="16" width="7.25" style="24" customWidth="1"/>
    <col min="17" max="22" width="5.625" style="24" customWidth="1"/>
    <col min="23" max="25" width="4.625" style="24" customWidth="1"/>
    <col min="26" max="16384" width="7.75" style="24"/>
  </cols>
  <sheetData>
    <row r="1" spans="1:22" x14ac:dyDescent="0.2">
      <c r="A1" s="46"/>
      <c r="B1" s="47"/>
      <c r="C1" s="47"/>
      <c r="D1" s="47"/>
      <c r="E1" s="47"/>
      <c r="F1" s="47"/>
      <c r="G1" s="47"/>
      <c r="H1" s="47"/>
      <c r="I1" s="47"/>
      <c r="J1" s="47"/>
      <c r="K1" s="47"/>
      <c r="L1" s="47"/>
      <c r="M1" s="47"/>
      <c r="N1" s="47"/>
      <c r="O1" s="47"/>
      <c r="P1" s="47"/>
      <c r="Q1" s="47"/>
      <c r="R1" s="47"/>
      <c r="S1" s="47"/>
      <c r="T1" s="47"/>
      <c r="U1" s="47"/>
      <c r="V1" s="51"/>
    </row>
    <row r="2" spans="1:22" ht="15" thickBot="1" x14ac:dyDescent="0.25">
      <c r="A2" s="48"/>
      <c r="B2"/>
      <c r="C2"/>
      <c r="D2"/>
      <c r="E2"/>
      <c r="F2"/>
      <c r="G2"/>
      <c r="H2"/>
      <c r="I2"/>
      <c r="J2"/>
      <c r="K2"/>
      <c r="L2"/>
      <c r="M2"/>
      <c r="N2"/>
      <c r="O2"/>
      <c r="P2"/>
      <c r="Q2"/>
      <c r="R2"/>
      <c r="S2"/>
      <c r="T2"/>
      <c r="U2"/>
      <c r="V2" s="52"/>
    </row>
    <row r="3" spans="1:22" x14ac:dyDescent="0.2">
      <c r="A3" s="48"/>
      <c r="B3"/>
      <c r="C3"/>
      <c r="D3"/>
      <c r="E3"/>
      <c r="F3"/>
      <c r="G3"/>
      <c r="H3"/>
      <c r="I3"/>
      <c r="J3"/>
      <c r="K3"/>
      <c r="L3"/>
      <c r="M3"/>
      <c r="N3"/>
      <c r="O3"/>
      <c r="P3"/>
      <c r="Q3" s="46"/>
      <c r="R3" s="47"/>
      <c r="S3" s="47"/>
      <c r="T3" s="47"/>
      <c r="U3" s="55"/>
      <c r="V3" s="52"/>
    </row>
    <row r="4" spans="1:22" x14ac:dyDescent="0.2">
      <c r="A4" s="48"/>
      <c r="B4"/>
      <c r="C4"/>
      <c r="D4"/>
      <c r="E4"/>
      <c r="F4"/>
      <c r="G4"/>
      <c r="H4"/>
      <c r="I4"/>
      <c r="J4"/>
      <c r="K4"/>
      <c r="L4"/>
      <c r="M4"/>
      <c r="N4"/>
      <c r="O4"/>
      <c r="P4"/>
      <c r="Q4" s="53" t="s">
        <v>0</v>
      </c>
      <c r="R4"/>
      <c r="S4"/>
      <c r="T4" s="160"/>
      <c r="U4" s="161"/>
      <c r="V4" s="52"/>
    </row>
    <row r="5" spans="1:22" x14ac:dyDescent="0.2">
      <c r="A5" s="48"/>
      <c r="B5"/>
      <c r="C5"/>
      <c r="D5"/>
      <c r="E5"/>
      <c r="F5"/>
      <c r="G5"/>
      <c r="H5"/>
      <c r="I5"/>
      <c r="J5"/>
      <c r="K5"/>
      <c r="L5"/>
      <c r="M5"/>
      <c r="N5"/>
      <c r="O5"/>
      <c r="P5"/>
      <c r="Q5" s="53" t="s">
        <v>1</v>
      </c>
      <c r="R5"/>
      <c r="S5"/>
      <c r="T5" s="162">
        <v>303280</v>
      </c>
      <c r="U5" s="163"/>
      <c r="V5" s="52"/>
    </row>
    <row r="6" spans="1:22" ht="15" thickBot="1" x14ac:dyDescent="0.25">
      <c r="A6" s="48"/>
      <c r="B6"/>
      <c r="C6"/>
      <c r="D6"/>
      <c r="E6"/>
      <c r="F6"/>
      <c r="G6"/>
      <c r="H6"/>
      <c r="I6"/>
      <c r="J6"/>
      <c r="K6"/>
      <c r="L6"/>
      <c r="M6"/>
      <c r="N6"/>
      <c r="O6"/>
      <c r="P6"/>
      <c r="Q6" s="49"/>
      <c r="R6" s="50"/>
      <c r="S6" s="50"/>
      <c r="T6" s="50"/>
      <c r="U6" s="54"/>
      <c r="V6" s="52"/>
    </row>
    <row r="7" spans="1:22" x14ac:dyDescent="0.2">
      <c r="A7" s="48"/>
      <c r="B7"/>
      <c r="C7"/>
      <c r="D7"/>
      <c r="E7"/>
      <c r="F7"/>
      <c r="G7"/>
      <c r="H7"/>
      <c r="I7"/>
      <c r="J7"/>
      <c r="K7"/>
      <c r="L7"/>
      <c r="M7"/>
      <c r="N7"/>
      <c r="O7"/>
      <c r="P7"/>
      <c r="Q7"/>
      <c r="R7"/>
      <c r="S7"/>
      <c r="T7"/>
      <c r="U7"/>
      <c r="V7" s="52"/>
    </row>
    <row r="8" spans="1:22" x14ac:dyDescent="0.2">
      <c r="A8" s="48"/>
      <c r="B8"/>
      <c r="C8"/>
      <c r="D8"/>
      <c r="E8"/>
      <c r="F8"/>
      <c r="G8"/>
      <c r="H8"/>
      <c r="I8"/>
      <c r="J8"/>
      <c r="K8"/>
      <c r="L8"/>
      <c r="M8"/>
      <c r="N8"/>
      <c r="O8"/>
      <c r="P8"/>
      <c r="Q8"/>
      <c r="R8"/>
      <c r="S8"/>
      <c r="T8"/>
      <c r="U8"/>
      <c r="V8" s="52"/>
    </row>
    <row r="9" spans="1:22" ht="15" thickBot="1" x14ac:dyDescent="0.25">
      <c r="A9" s="49"/>
      <c r="B9" s="50"/>
      <c r="C9" s="50"/>
      <c r="D9" s="50"/>
      <c r="E9" s="50"/>
      <c r="F9" s="50"/>
      <c r="G9" s="50"/>
      <c r="H9" s="50"/>
      <c r="I9" s="50"/>
      <c r="J9" s="50"/>
      <c r="K9" s="50"/>
      <c r="L9" s="50"/>
      <c r="M9" s="50"/>
      <c r="N9" s="50"/>
      <c r="O9" s="50"/>
      <c r="P9" s="50"/>
      <c r="Q9" s="50"/>
      <c r="R9" s="50"/>
      <c r="S9" s="50"/>
      <c r="T9" s="50"/>
      <c r="U9" s="50"/>
      <c r="V9" s="56"/>
    </row>
    <row r="10" spans="1:22" ht="15" thickBot="1" x14ac:dyDescent="0.25">
      <c r="A10" s="178"/>
      <c r="B10" s="179"/>
      <c r="C10" s="179"/>
      <c r="D10" s="179"/>
      <c r="E10" s="179"/>
      <c r="F10" s="179"/>
      <c r="G10" s="179"/>
      <c r="H10" s="179"/>
      <c r="I10" s="179"/>
      <c r="J10" s="179"/>
      <c r="K10" s="179"/>
      <c r="L10" s="179"/>
      <c r="M10" s="179"/>
      <c r="N10" s="179"/>
      <c r="O10" s="179"/>
      <c r="P10" s="179"/>
      <c r="Q10" s="179"/>
      <c r="R10" s="179"/>
      <c r="S10" s="179"/>
      <c r="T10" s="179"/>
      <c r="U10" s="179"/>
      <c r="V10" s="180"/>
    </row>
    <row r="11" spans="1:22" x14ac:dyDescent="0.2">
      <c r="A11" s="181"/>
      <c r="B11" s="182"/>
      <c r="C11" s="182"/>
      <c r="D11" s="182"/>
      <c r="E11" s="182"/>
      <c r="F11" s="182"/>
      <c r="G11" s="182"/>
      <c r="H11" s="182"/>
      <c r="I11" s="182"/>
      <c r="J11" s="182"/>
      <c r="K11" s="182"/>
      <c r="L11" s="182"/>
      <c r="M11" s="182"/>
      <c r="N11" s="182"/>
      <c r="O11" s="182"/>
      <c r="P11" s="182"/>
      <c r="Q11" s="182"/>
      <c r="R11" s="182"/>
      <c r="S11" s="182"/>
      <c r="T11" s="182"/>
      <c r="U11" s="182"/>
      <c r="V11" s="183"/>
    </row>
    <row r="12" spans="1:22" x14ac:dyDescent="0.2">
      <c r="A12" s="57" t="s">
        <v>2</v>
      </c>
      <c r="B12" s="58"/>
      <c r="C12" s="184"/>
      <c r="D12" s="184"/>
      <c r="E12" s="184"/>
      <c r="F12" s="184"/>
      <c r="G12" s="184"/>
      <c r="H12" s="184"/>
      <c r="I12" s="184"/>
      <c r="J12" s="184"/>
      <c r="K12" s="58"/>
      <c r="L12" s="58"/>
      <c r="M12" s="58" t="s">
        <v>3</v>
      </c>
      <c r="N12" s="58"/>
      <c r="O12" s="58"/>
      <c r="P12" s="184"/>
      <c r="Q12" s="184"/>
      <c r="R12" s="184"/>
      <c r="S12" s="184"/>
      <c r="T12" s="184"/>
      <c r="U12" s="58"/>
      <c r="V12" s="59"/>
    </row>
    <row r="13" spans="1:22" x14ac:dyDescent="0.2">
      <c r="A13" s="57"/>
      <c r="B13" s="58"/>
      <c r="C13" s="58"/>
      <c r="D13" s="58"/>
      <c r="E13" s="58"/>
      <c r="F13" s="58"/>
      <c r="G13" s="58"/>
      <c r="H13" s="58"/>
      <c r="I13" s="58"/>
      <c r="J13" s="58"/>
      <c r="K13" s="58"/>
      <c r="L13" s="58"/>
      <c r="M13" s="58" t="s">
        <v>4</v>
      </c>
      <c r="N13" s="58"/>
      <c r="O13" s="58"/>
      <c r="P13" s="60"/>
      <c r="Q13" s="60"/>
      <c r="R13" s="60"/>
      <c r="S13" s="60"/>
      <c r="T13" s="60"/>
      <c r="U13" s="58"/>
      <c r="V13" s="59"/>
    </row>
    <row r="14" spans="1:22" x14ac:dyDescent="0.2">
      <c r="A14" s="57" t="s">
        <v>5</v>
      </c>
      <c r="B14" s="58"/>
      <c r="C14" s="61" t="s">
        <v>6</v>
      </c>
      <c r="D14" s="61"/>
      <c r="E14" s="61" t="s">
        <v>7</v>
      </c>
      <c r="F14" s="61"/>
      <c r="G14" s="58"/>
      <c r="H14" s="58"/>
      <c r="I14" s="58"/>
      <c r="J14" s="58"/>
      <c r="K14" s="58"/>
      <c r="L14" s="58"/>
      <c r="M14" s="58"/>
      <c r="N14" s="58"/>
      <c r="O14" s="58"/>
      <c r="P14" s="58"/>
      <c r="Q14" s="58"/>
      <c r="R14" s="58"/>
      <c r="S14" s="58"/>
      <c r="T14" s="58"/>
      <c r="U14" s="58"/>
      <c r="V14" s="59"/>
    </row>
    <row r="15" spans="1:22" x14ac:dyDescent="0.2">
      <c r="A15" s="57" t="s">
        <v>8</v>
      </c>
      <c r="B15" s="58"/>
      <c r="C15" s="164">
        <f>Sheet2!B38</f>
        <v>-13840</v>
      </c>
      <c r="D15" s="165"/>
      <c r="E15" s="165"/>
      <c r="F15" s="165"/>
      <c r="G15" s="166"/>
      <c r="H15" s="62"/>
      <c r="I15" s="62"/>
      <c r="J15" s="62"/>
      <c r="K15" s="58"/>
      <c r="L15" s="58"/>
      <c r="M15" s="58" t="s">
        <v>9</v>
      </c>
      <c r="N15" s="58"/>
      <c r="O15" s="58"/>
      <c r="P15" s="184"/>
      <c r="Q15" s="184"/>
      <c r="R15" s="184"/>
      <c r="S15" s="184"/>
      <c r="T15" s="184"/>
      <c r="U15" s="58"/>
      <c r="V15" s="59"/>
    </row>
    <row r="16" spans="1:22" ht="15" thickBot="1" x14ac:dyDescent="0.25">
      <c r="A16" s="63"/>
      <c r="B16" s="64"/>
      <c r="C16" s="64"/>
      <c r="D16" s="64"/>
      <c r="E16" s="64"/>
      <c r="F16" s="64"/>
      <c r="G16" s="64"/>
      <c r="H16" s="64"/>
      <c r="I16" s="64"/>
      <c r="J16" s="64"/>
      <c r="K16" s="64"/>
      <c r="L16" s="64"/>
      <c r="M16" s="64"/>
      <c r="N16" s="64"/>
      <c r="O16" s="64"/>
      <c r="P16" s="64"/>
      <c r="Q16" s="64"/>
      <c r="R16" s="64"/>
      <c r="S16" s="64"/>
      <c r="T16" s="64"/>
      <c r="U16" s="64"/>
      <c r="V16" s="65"/>
    </row>
    <row r="17" spans="1:22" ht="15.75" thickTop="1" thickBot="1" x14ac:dyDescent="0.25">
      <c r="A17" s="66" t="s">
        <v>10</v>
      </c>
      <c r="B17" s="30"/>
      <c r="C17" s="167"/>
      <c r="D17" s="167"/>
      <c r="E17" s="167"/>
      <c r="F17" s="167"/>
      <c r="G17" s="167"/>
      <c r="H17" s="167"/>
      <c r="I17" s="167"/>
      <c r="J17" s="30"/>
      <c r="K17" s="30"/>
      <c r="L17" s="30"/>
      <c r="M17" s="30"/>
      <c r="N17" s="30"/>
      <c r="O17" s="30"/>
      <c r="P17" s="30"/>
      <c r="Q17" s="30"/>
      <c r="R17" s="31"/>
      <c r="S17" s="28"/>
      <c r="T17" s="28"/>
      <c r="U17" s="28"/>
      <c r="V17" s="29"/>
    </row>
    <row r="18" spans="1:22" ht="15" thickTop="1" x14ac:dyDescent="0.2">
      <c r="A18" s="57" t="s">
        <v>11</v>
      </c>
      <c r="B18" s="67"/>
      <c r="C18" s="68"/>
      <c r="D18" s="174"/>
      <c r="E18" s="174"/>
      <c r="F18" s="174"/>
      <c r="G18" s="174"/>
      <c r="H18" s="174"/>
      <c r="I18" s="174"/>
      <c r="J18" s="174"/>
      <c r="K18" s="174"/>
      <c r="L18" s="174"/>
      <c r="M18" s="174"/>
      <c r="N18" s="174"/>
      <c r="O18" s="174"/>
      <c r="P18" s="174"/>
      <c r="Q18" s="174"/>
      <c r="R18" s="174"/>
      <c r="S18" s="174"/>
      <c r="T18" s="174"/>
      <c r="U18" s="174"/>
      <c r="V18" s="175"/>
    </row>
    <row r="19" spans="1:22" ht="15" thickBot="1" x14ac:dyDescent="0.25">
      <c r="A19" s="57" t="s">
        <v>12</v>
      </c>
      <c r="B19" s="58"/>
      <c r="C19" s="20"/>
      <c r="D19" s="15"/>
      <c r="E19" s="15"/>
      <c r="F19" s="15"/>
      <c r="G19" s="15"/>
      <c r="H19" s="15"/>
      <c r="I19" s="15"/>
      <c r="J19" s="15"/>
      <c r="K19" s="32" t="s">
        <v>13</v>
      </c>
      <c r="L19" s="16"/>
      <c r="M19" s="16"/>
      <c r="N19" s="69"/>
      <c r="O19" s="69"/>
      <c r="P19" s="58"/>
      <c r="Q19" s="58"/>
      <c r="R19" s="58"/>
      <c r="S19" s="58"/>
      <c r="T19" s="58"/>
      <c r="U19" s="64"/>
      <c r="V19" s="70"/>
    </row>
    <row r="20" spans="1:22" ht="15.75" thickTop="1" thickBot="1" x14ac:dyDescent="0.25">
      <c r="A20" s="66" t="s">
        <v>14</v>
      </c>
      <c r="B20" s="71"/>
      <c r="C20" s="58"/>
      <c r="D20" s="176"/>
      <c r="E20" s="176"/>
      <c r="F20" s="176"/>
      <c r="G20" s="176"/>
      <c r="H20" s="176"/>
      <c r="I20" s="176"/>
      <c r="J20" s="176"/>
      <c r="K20" s="176"/>
      <c r="L20" s="176"/>
      <c r="M20" s="176"/>
      <c r="N20" s="176"/>
      <c r="O20" s="176"/>
      <c r="P20" s="176"/>
      <c r="Q20" s="176"/>
      <c r="R20" s="176"/>
      <c r="S20" s="176"/>
      <c r="T20" s="176"/>
      <c r="U20" s="176"/>
      <c r="V20" s="177"/>
    </row>
    <row r="21" spans="1:22" ht="15" thickTop="1" x14ac:dyDescent="0.2">
      <c r="A21" s="57" t="s">
        <v>15</v>
      </c>
      <c r="B21" s="67"/>
      <c r="C21" s="168"/>
      <c r="D21" s="169"/>
      <c r="E21" s="169"/>
      <c r="F21" s="169"/>
      <c r="G21" s="169"/>
      <c r="H21" s="169"/>
      <c r="I21" s="169"/>
      <c r="J21" s="169"/>
      <c r="K21" s="169"/>
      <c r="L21" s="169"/>
      <c r="M21" s="169"/>
      <c r="N21" s="169"/>
      <c r="O21" s="169"/>
      <c r="P21" s="169"/>
      <c r="Q21" s="169"/>
      <c r="R21" s="169"/>
      <c r="S21" s="169"/>
      <c r="T21" s="169"/>
      <c r="U21" s="170"/>
      <c r="V21" s="33"/>
    </row>
    <row r="22" spans="1:22" ht="15" thickBot="1" x14ac:dyDescent="0.25">
      <c r="A22" s="57"/>
      <c r="B22" s="58"/>
      <c r="C22" s="171"/>
      <c r="D22" s="172"/>
      <c r="E22" s="172"/>
      <c r="F22" s="172"/>
      <c r="G22" s="172"/>
      <c r="H22" s="172"/>
      <c r="I22" s="172"/>
      <c r="J22" s="172"/>
      <c r="K22" s="172"/>
      <c r="L22" s="172"/>
      <c r="M22" s="172"/>
      <c r="N22" s="172"/>
      <c r="O22" s="172"/>
      <c r="P22" s="172"/>
      <c r="Q22" s="172"/>
      <c r="R22" s="172"/>
      <c r="S22" s="172"/>
      <c r="T22" s="172"/>
      <c r="U22" s="173"/>
      <c r="V22" s="29"/>
    </row>
    <row r="23" spans="1:22" ht="15" thickBot="1" x14ac:dyDescent="0.25">
      <c r="A23" s="57" t="s">
        <v>16</v>
      </c>
      <c r="B23" s="58"/>
      <c r="C23" s="15" t="s">
        <v>105</v>
      </c>
      <c r="D23" s="15" t="s">
        <v>105</v>
      </c>
      <c r="E23" s="15" t="s">
        <v>105</v>
      </c>
      <c r="F23" s="15" t="s">
        <v>105</v>
      </c>
      <c r="G23" s="15" t="s">
        <v>106</v>
      </c>
      <c r="H23" s="15" t="s">
        <v>106</v>
      </c>
      <c r="I23" s="15" t="s">
        <v>107</v>
      </c>
      <c r="J23" s="15" t="s">
        <v>107</v>
      </c>
      <c r="K23" s="131" t="s">
        <v>17</v>
      </c>
      <c r="L23" s="132"/>
      <c r="M23" s="133"/>
      <c r="N23" s="15" t="s">
        <v>105</v>
      </c>
      <c r="O23" s="15" t="s">
        <v>105</v>
      </c>
      <c r="P23" s="15" t="s">
        <v>105</v>
      </c>
      <c r="Q23" s="15" t="s">
        <v>105</v>
      </c>
      <c r="R23" s="15" t="s">
        <v>106</v>
      </c>
      <c r="S23" s="15" t="s">
        <v>106</v>
      </c>
      <c r="T23" s="15" t="s">
        <v>107</v>
      </c>
      <c r="U23" s="15" t="s">
        <v>107</v>
      </c>
      <c r="V23" s="29"/>
    </row>
    <row r="24" spans="1:22" ht="15" thickBot="1" x14ac:dyDescent="0.25">
      <c r="A24" s="34" t="s">
        <v>18</v>
      </c>
      <c r="B24" s="72"/>
      <c r="C24" s="109"/>
      <c r="D24" s="109"/>
      <c r="E24" s="109"/>
      <c r="F24" s="109"/>
      <c r="G24" s="109"/>
      <c r="H24" s="109"/>
      <c r="I24" s="109"/>
      <c r="J24" s="109"/>
      <c r="K24" s="109"/>
      <c r="L24" s="109"/>
      <c r="M24" s="109"/>
      <c r="N24" s="109"/>
      <c r="O24" s="109"/>
      <c r="P24" s="109"/>
      <c r="Q24" s="109"/>
      <c r="R24" s="109"/>
      <c r="S24" s="109"/>
      <c r="T24" s="109"/>
      <c r="U24" s="109"/>
      <c r="V24" s="110"/>
    </row>
    <row r="25" spans="1:22" x14ac:dyDescent="0.2">
      <c r="A25" s="149" t="s">
        <v>19</v>
      </c>
      <c r="B25" s="151" t="s">
        <v>20</v>
      </c>
      <c r="C25" s="151"/>
      <c r="D25" s="151"/>
      <c r="E25" s="151"/>
      <c r="F25" s="151"/>
      <c r="G25" s="151"/>
      <c r="H25" s="151"/>
      <c r="I25" s="151"/>
      <c r="J25" s="152"/>
      <c r="K25" s="155" t="s">
        <v>21</v>
      </c>
      <c r="L25" s="152"/>
      <c r="M25" s="155" t="s">
        <v>22</v>
      </c>
      <c r="N25" s="152"/>
      <c r="O25" s="155" t="s">
        <v>23</v>
      </c>
      <c r="P25" s="151"/>
      <c r="Q25" s="151"/>
      <c r="R25" s="157" t="s">
        <v>24</v>
      </c>
      <c r="S25" s="157"/>
      <c r="T25" s="151" t="s">
        <v>8</v>
      </c>
      <c r="U25" s="151"/>
      <c r="V25" s="158"/>
    </row>
    <row r="26" spans="1:22" x14ac:dyDescent="0.2">
      <c r="A26" s="150"/>
      <c r="B26" s="153"/>
      <c r="C26" s="153"/>
      <c r="D26" s="153"/>
      <c r="E26" s="153"/>
      <c r="F26" s="153"/>
      <c r="G26" s="153"/>
      <c r="H26" s="153"/>
      <c r="I26" s="153"/>
      <c r="J26" s="154"/>
      <c r="K26" s="35" t="s">
        <v>25</v>
      </c>
      <c r="L26" s="35" t="s">
        <v>26</v>
      </c>
      <c r="M26" s="35" t="s">
        <v>25</v>
      </c>
      <c r="N26" s="35" t="s">
        <v>26</v>
      </c>
      <c r="O26" s="156"/>
      <c r="P26" s="153"/>
      <c r="Q26" s="153"/>
      <c r="R26" s="35" t="s">
        <v>27</v>
      </c>
      <c r="S26" s="35" t="s">
        <v>28</v>
      </c>
      <c r="T26" s="153"/>
      <c r="U26" s="153"/>
      <c r="V26" s="159"/>
    </row>
    <row r="27" spans="1:22" x14ac:dyDescent="0.2">
      <c r="A27" s="73" t="s">
        <v>29</v>
      </c>
      <c r="B27" s="116" t="s">
        <v>30</v>
      </c>
      <c r="C27" s="117"/>
      <c r="D27" s="117"/>
      <c r="E27" s="117"/>
      <c r="F27" s="117"/>
      <c r="G27" s="117"/>
      <c r="H27" s="117"/>
      <c r="I27" s="117"/>
      <c r="J27" s="118"/>
      <c r="K27" s="1"/>
      <c r="L27" s="2"/>
      <c r="M27" s="1"/>
      <c r="N27" s="3"/>
      <c r="O27" s="137">
        <f>Sheet2!$C$6*Sheet2!$H$6</f>
        <v>2644.861394</v>
      </c>
      <c r="P27" s="138"/>
      <c r="Q27" s="139"/>
      <c r="R27" s="74">
        <f>Sheet2!$D$62</f>
        <v>6.3576388888905058</v>
      </c>
      <c r="S27" s="75">
        <f>Sheet2!$D$63</f>
        <v>152.58333333337214</v>
      </c>
      <c r="T27" s="146"/>
      <c r="U27" s="147"/>
      <c r="V27" s="148"/>
    </row>
    <row r="28" spans="1:22" x14ac:dyDescent="0.2">
      <c r="A28" s="73" t="s">
        <v>31</v>
      </c>
      <c r="B28" s="116" t="s">
        <v>32</v>
      </c>
      <c r="C28" s="117"/>
      <c r="D28" s="117"/>
      <c r="E28" s="117"/>
      <c r="F28" s="117"/>
      <c r="G28" s="117"/>
      <c r="H28" s="117"/>
      <c r="I28" s="117"/>
      <c r="J28" s="118"/>
      <c r="K28" s="4"/>
      <c r="L28" s="4"/>
      <c r="M28" s="4"/>
      <c r="N28" s="5"/>
      <c r="O28" s="137">
        <f>Sheet2!$C$6*Sheet2!$H$6</f>
        <v>2644.861394</v>
      </c>
      <c r="P28" s="138"/>
      <c r="Q28" s="139"/>
      <c r="R28" s="74">
        <f>Sheet2!$D$62</f>
        <v>6.3576388888905058</v>
      </c>
      <c r="S28" s="75">
        <f>Sheet2!$D$63</f>
        <v>152.58333333337214</v>
      </c>
      <c r="T28" s="146"/>
      <c r="U28" s="147"/>
      <c r="V28" s="148"/>
    </row>
    <row r="29" spans="1:22" x14ac:dyDescent="0.2">
      <c r="A29" s="73" t="s">
        <v>33</v>
      </c>
      <c r="B29" s="116" t="s">
        <v>34</v>
      </c>
      <c r="C29" s="117"/>
      <c r="D29" s="117"/>
      <c r="E29" s="117"/>
      <c r="F29" s="117"/>
      <c r="G29" s="117"/>
      <c r="H29" s="117"/>
      <c r="I29" s="117"/>
      <c r="J29" s="118"/>
      <c r="K29" s="4"/>
      <c r="L29" s="4"/>
      <c r="M29" s="4"/>
      <c r="N29" s="5"/>
      <c r="O29" s="137">
        <f>Sheet2!$C$6*Sheet2!$H$6</f>
        <v>2644.861394</v>
      </c>
      <c r="P29" s="138"/>
      <c r="Q29" s="139"/>
      <c r="R29" s="74">
        <f>Sheet2!$D$62</f>
        <v>6.3576388888905058</v>
      </c>
      <c r="S29" s="75">
        <f>Sheet2!$D$63</f>
        <v>152.58333333337214</v>
      </c>
      <c r="T29" s="146"/>
      <c r="U29" s="147"/>
      <c r="V29" s="148"/>
    </row>
    <row r="30" spans="1:22" x14ac:dyDescent="0.2">
      <c r="A30" s="73" t="s">
        <v>35</v>
      </c>
      <c r="B30" s="116" t="s">
        <v>36</v>
      </c>
      <c r="C30" s="117"/>
      <c r="D30" s="117"/>
      <c r="E30" s="117"/>
      <c r="F30" s="117"/>
      <c r="G30" s="117"/>
      <c r="H30" s="117"/>
      <c r="I30" s="117"/>
      <c r="J30" s="118"/>
      <c r="K30" s="4"/>
      <c r="L30" s="4"/>
      <c r="M30" s="4"/>
      <c r="N30" s="5"/>
      <c r="O30" s="137">
        <f>Sheet2!$C$6*Sheet2!$H$6</f>
        <v>2644.861394</v>
      </c>
      <c r="P30" s="138"/>
      <c r="Q30" s="139"/>
      <c r="R30" s="74">
        <f>Sheet2!$D$62</f>
        <v>6.3576388888905058</v>
      </c>
      <c r="S30" s="75">
        <f>Sheet2!$D$63</f>
        <v>152.58333333337214</v>
      </c>
      <c r="T30" s="146"/>
      <c r="U30" s="147"/>
      <c r="V30" s="148"/>
    </row>
    <row r="31" spans="1:22" x14ac:dyDescent="0.2">
      <c r="A31" s="73" t="s">
        <v>37</v>
      </c>
      <c r="B31" s="116" t="s">
        <v>38</v>
      </c>
      <c r="C31" s="117"/>
      <c r="D31" s="117"/>
      <c r="E31" s="117"/>
      <c r="F31" s="117"/>
      <c r="G31" s="117"/>
      <c r="H31" s="117"/>
      <c r="I31" s="117"/>
      <c r="J31" s="118"/>
      <c r="K31" s="4"/>
      <c r="L31" s="4"/>
      <c r="M31" s="4"/>
      <c r="N31" s="5"/>
      <c r="O31" s="137">
        <f>Sheet2!$C$6*Sheet2!$H$6</f>
        <v>2644.861394</v>
      </c>
      <c r="P31" s="138"/>
      <c r="Q31" s="139"/>
      <c r="R31" s="74">
        <f>Sheet2!$D$62</f>
        <v>6.3576388888905058</v>
      </c>
      <c r="S31" s="75">
        <f>Sheet2!$D$63</f>
        <v>152.58333333337214</v>
      </c>
      <c r="T31" s="146"/>
      <c r="U31" s="147"/>
      <c r="V31" s="148"/>
    </row>
    <row r="32" spans="1:22" x14ac:dyDescent="0.2">
      <c r="A32" s="73" t="s">
        <v>39</v>
      </c>
      <c r="B32" s="116" t="s">
        <v>40</v>
      </c>
      <c r="C32" s="117"/>
      <c r="D32" s="117"/>
      <c r="E32" s="117"/>
      <c r="F32" s="117"/>
      <c r="G32" s="117"/>
      <c r="H32" s="117"/>
      <c r="I32" s="117"/>
      <c r="J32" s="118"/>
      <c r="K32" s="17"/>
      <c r="L32" s="18"/>
      <c r="M32" s="17"/>
      <c r="N32" s="19"/>
      <c r="O32" s="137">
        <f>Sheet2!$C$6*Sheet2!$H$6</f>
        <v>2644.861394</v>
      </c>
      <c r="P32" s="138"/>
      <c r="Q32" s="139"/>
      <c r="R32" s="74">
        <f>Sheet2!$D$62</f>
        <v>6.3576388888905058</v>
      </c>
      <c r="S32" s="75">
        <f>Sheet2!$D$63</f>
        <v>152.58333333337214</v>
      </c>
      <c r="T32" s="146"/>
      <c r="U32" s="147"/>
      <c r="V32" s="148"/>
    </row>
    <row r="33" spans="1:24" x14ac:dyDescent="0.2">
      <c r="A33" s="73" t="s">
        <v>41</v>
      </c>
      <c r="B33" s="116" t="s">
        <v>42</v>
      </c>
      <c r="C33" s="117"/>
      <c r="D33" s="117"/>
      <c r="E33" s="117"/>
      <c r="F33" s="117"/>
      <c r="G33" s="117"/>
      <c r="H33" s="117"/>
      <c r="I33" s="117"/>
      <c r="J33" s="118"/>
      <c r="K33" s="4"/>
      <c r="L33" s="4"/>
      <c r="M33" s="4"/>
      <c r="N33" s="5"/>
      <c r="O33" s="137">
        <f>Sheet2!$C$6*Sheet2!$H$6</f>
        <v>2644.861394</v>
      </c>
      <c r="P33" s="138"/>
      <c r="Q33" s="139"/>
      <c r="R33" s="74">
        <f>Sheet2!$D$62</f>
        <v>6.3576388888905058</v>
      </c>
      <c r="S33" s="75">
        <f>Sheet2!$D$63</f>
        <v>152.58333333337214</v>
      </c>
      <c r="T33" s="146"/>
      <c r="U33" s="147"/>
      <c r="V33" s="148"/>
    </row>
    <row r="34" spans="1:24" x14ac:dyDescent="0.2">
      <c r="A34" s="73" t="s">
        <v>43</v>
      </c>
      <c r="B34" s="116" t="s">
        <v>44</v>
      </c>
      <c r="C34" s="117"/>
      <c r="D34" s="117"/>
      <c r="E34" s="117"/>
      <c r="F34" s="117"/>
      <c r="G34" s="117"/>
      <c r="H34" s="117"/>
      <c r="I34" s="117"/>
      <c r="J34" s="118"/>
      <c r="K34" s="4"/>
      <c r="L34" s="4"/>
      <c r="M34" s="4"/>
      <c r="N34" s="5"/>
      <c r="O34" s="137">
        <f>Sheet2!$C$6*Sheet2!$H$6</f>
        <v>2644.861394</v>
      </c>
      <c r="P34" s="138"/>
      <c r="Q34" s="139"/>
      <c r="R34" s="74">
        <f>Sheet2!$D$62</f>
        <v>6.3576388888905058</v>
      </c>
      <c r="S34" s="75">
        <f>Sheet2!$D$63</f>
        <v>152.58333333337214</v>
      </c>
      <c r="T34" s="140">
        <f>Sheet2!F29</f>
        <v>0</v>
      </c>
      <c r="U34" s="141"/>
      <c r="V34" s="142"/>
    </row>
    <row r="35" spans="1:24" x14ac:dyDescent="0.2">
      <c r="A35" s="73" t="s">
        <v>45</v>
      </c>
      <c r="B35" s="116" t="s">
        <v>46</v>
      </c>
      <c r="C35" s="117"/>
      <c r="D35" s="117"/>
      <c r="E35" s="117"/>
      <c r="F35" s="117"/>
      <c r="G35" s="117"/>
      <c r="H35" s="117"/>
      <c r="I35" s="117"/>
      <c r="J35" s="118"/>
      <c r="K35" s="4"/>
      <c r="L35" s="4"/>
      <c r="M35" s="4"/>
      <c r="N35" s="5"/>
      <c r="O35" s="137">
        <f>Sheet2!$C$6*Sheet2!$H$6</f>
        <v>2644.861394</v>
      </c>
      <c r="P35" s="138"/>
      <c r="Q35" s="139"/>
      <c r="R35" s="74">
        <f>Sheet2!$D$62</f>
        <v>6.3576388888905058</v>
      </c>
      <c r="S35" s="75">
        <f>Sheet2!$D$63</f>
        <v>152.58333333337214</v>
      </c>
      <c r="T35" s="143"/>
      <c r="U35" s="144"/>
      <c r="V35" s="145"/>
    </row>
    <row r="36" spans="1:24" x14ac:dyDescent="0.2">
      <c r="A36" s="73" t="s">
        <v>47</v>
      </c>
      <c r="B36" s="116" t="s">
        <v>48</v>
      </c>
      <c r="C36" s="117"/>
      <c r="D36" s="117"/>
      <c r="E36" s="117"/>
      <c r="F36" s="117"/>
      <c r="G36" s="117"/>
      <c r="H36" s="117"/>
      <c r="I36" s="117"/>
      <c r="J36" s="118"/>
      <c r="K36" s="4"/>
      <c r="L36" s="4"/>
      <c r="M36" s="4"/>
      <c r="N36" s="5"/>
      <c r="O36" s="137">
        <f>Sheet2!$C$6*Sheet2!$H$6</f>
        <v>2644.861394</v>
      </c>
      <c r="P36" s="138"/>
      <c r="Q36" s="139"/>
      <c r="R36" s="74">
        <f>Sheet2!$D$62</f>
        <v>6.3576388888905058</v>
      </c>
      <c r="S36" s="75">
        <f>Sheet2!$D$63</f>
        <v>152.58333333337214</v>
      </c>
      <c r="T36" s="143"/>
      <c r="U36" s="144"/>
      <c r="V36" s="145"/>
    </row>
    <row r="37" spans="1:24" x14ac:dyDescent="0.2">
      <c r="A37" s="73" t="s">
        <v>49</v>
      </c>
      <c r="B37" s="116" t="s">
        <v>50</v>
      </c>
      <c r="C37" s="117"/>
      <c r="D37" s="117"/>
      <c r="E37" s="117"/>
      <c r="F37" s="117"/>
      <c r="G37" s="117"/>
      <c r="H37" s="117"/>
      <c r="I37" s="117"/>
      <c r="J37" s="118"/>
      <c r="K37" s="17"/>
      <c r="L37" s="18"/>
      <c r="M37" s="17"/>
      <c r="N37" s="19"/>
      <c r="O37" s="137">
        <f>Sheet2!$C$6*Sheet2!$H$6</f>
        <v>2644.861394</v>
      </c>
      <c r="P37" s="138"/>
      <c r="Q37" s="139"/>
      <c r="R37" s="74">
        <f>Sheet2!$D$62</f>
        <v>6.3576388888905058</v>
      </c>
      <c r="S37" s="75">
        <f>Sheet2!$D$63</f>
        <v>152.58333333337214</v>
      </c>
      <c r="T37" s="140">
        <f>Sheet2!I7</f>
        <v>16815.073654219555</v>
      </c>
      <c r="U37" s="141"/>
      <c r="V37" s="142"/>
    </row>
    <row r="38" spans="1:24" x14ac:dyDescent="0.2">
      <c r="A38" s="73" t="s">
        <v>51</v>
      </c>
      <c r="B38" s="116" t="s">
        <v>52</v>
      </c>
      <c r="C38" s="117"/>
      <c r="D38" s="117"/>
      <c r="E38" s="117"/>
      <c r="F38" s="117"/>
      <c r="G38" s="117"/>
      <c r="H38" s="117"/>
      <c r="I38" s="117"/>
      <c r="J38" s="118"/>
      <c r="K38" s="4"/>
      <c r="L38" s="4"/>
      <c r="M38" s="4"/>
      <c r="N38" s="5"/>
      <c r="O38" s="137">
        <f>Sheet2!$C$6*Sheet2!$H$6</f>
        <v>2644.861394</v>
      </c>
      <c r="P38" s="138"/>
      <c r="Q38" s="139"/>
      <c r="R38" s="74">
        <f>Sheet2!$D$62</f>
        <v>6.3576388888905058</v>
      </c>
      <c r="S38" s="75">
        <f>Sheet2!$D$63</f>
        <v>152.58333333337214</v>
      </c>
      <c r="T38" s="140">
        <f>Sheet2!F15</f>
        <v>0</v>
      </c>
      <c r="U38" s="141"/>
      <c r="V38" s="142"/>
    </row>
    <row r="39" spans="1:24" x14ac:dyDescent="0.2">
      <c r="A39" s="73" t="s">
        <v>53</v>
      </c>
      <c r="B39" s="116" t="s">
        <v>54</v>
      </c>
      <c r="C39" s="117"/>
      <c r="D39" s="117"/>
      <c r="E39" s="117"/>
      <c r="F39" s="117"/>
      <c r="G39" s="117"/>
      <c r="H39" s="117"/>
      <c r="I39" s="117"/>
      <c r="J39" s="118"/>
      <c r="K39" s="4"/>
      <c r="L39" s="4"/>
      <c r="M39" s="4"/>
      <c r="N39" s="5"/>
      <c r="O39" s="137">
        <f>Sheet2!$C$6*Sheet2!$H$6</f>
        <v>2644.861394</v>
      </c>
      <c r="P39" s="138"/>
      <c r="Q39" s="139"/>
      <c r="R39" s="74">
        <f>Sheet2!$D$62</f>
        <v>6.3576388888905058</v>
      </c>
      <c r="S39" s="75">
        <f>Sheet2!$D$63</f>
        <v>152.58333333337214</v>
      </c>
      <c r="T39" s="140">
        <f>Sheet2!F22</f>
        <v>0</v>
      </c>
      <c r="U39" s="141"/>
      <c r="V39" s="142"/>
    </row>
    <row r="40" spans="1:24" x14ac:dyDescent="0.2">
      <c r="A40" s="73"/>
      <c r="B40" s="116" t="s">
        <v>55</v>
      </c>
      <c r="C40" s="117"/>
      <c r="D40" s="117"/>
      <c r="E40" s="117"/>
      <c r="F40" s="117"/>
      <c r="G40" s="117"/>
      <c r="H40" s="117"/>
      <c r="I40" s="117"/>
      <c r="J40" s="118"/>
      <c r="K40" s="4"/>
      <c r="L40" s="4"/>
      <c r="M40" s="4"/>
      <c r="N40" s="5"/>
      <c r="O40" s="137">
        <f>Sheet2!$C$6*Sheet2!$H$6</f>
        <v>2644.861394</v>
      </c>
      <c r="P40" s="138"/>
      <c r="Q40" s="139"/>
      <c r="R40" s="74">
        <f>Sheet2!$D$62</f>
        <v>6.3576388888905058</v>
      </c>
      <c r="S40" s="75">
        <f>Sheet2!$D$63</f>
        <v>152.58333333337214</v>
      </c>
      <c r="T40" s="140">
        <f>Sheet2!F35</f>
        <v>0</v>
      </c>
      <c r="U40" s="141"/>
      <c r="V40" s="142"/>
    </row>
    <row r="41" spans="1:24" x14ac:dyDescent="0.2">
      <c r="A41" s="73" t="s">
        <v>56</v>
      </c>
      <c r="B41" s="116" t="s">
        <v>57</v>
      </c>
      <c r="C41" s="117"/>
      <c r="D41" s="117"/>
      <c r="E41" s="117"/>
      <c r="F41" s="117"/>
      <c r="G41" s="117"/>
      <c r="H41" s="117"/>
      <c r="I41" s="117"/>
      <c r="J41" s="118"/>
      <c r="K41" s="4"/>
      <c r="L41" s="4"/>
      <c r="M41" s="4"/>
      <c r="N41" s="5"/>
      <c r="O41" s="137">
        <f>Sheet2!$C$6*Sheet2!$H$6</f>
        <v>2644.861394</v>
      </c>
      <c r="P41" s="138"/>
      <c r="Q41" s="139"/>
      <c r="R41" s="74">
        <f>Sheet2!$D$62</f>
        <v>6.3576388888905058</v>
      </c>
      <c r="S41" s="75">
        <f>Sheet2!$D$63</f>
        <v>152.58333333337214</v>
      </c>
      <c r="T41" s="140">
        <f>Sheet2!B38</f>
        <v>-13840</v>
      </c>
      <c r="U41" s="141"/>
      <c r="V41" s="142"/>
    </row>
    <row r="42" spans="1:24" ht="15.75" thickBot="1" x14ac:dyDescent="0.3">
      <c r="A42" s="119" t="s">
        <v>88</v>
      </c>
      <c r="B42" s="120"/>
      <c r="C42" s="120"/>
      <c r="D42" s="120"/>
      <c r="E42" s="120"/>
      <c r="F42" s="120"/>
      <c r="G42" s="120"/>
      <c r="H42" s="120"/>
      <c r="I42" s="120"/>
      <c r="J42" s="120"/>
      <c r="K42" s="120"/>
      <c r="L42" s="120"/>
      <c r="M42" s="120"/>
      <c r="N42" s="120"/>
      <c r="O42" s="120"/>
      <c r="P42" s="120"/>
      <c r="Q42" s="120"/>
      <c r="R42" s="120"/>
      <c r="S42" s="121"/>
      <c r="T42" s="122">
        <f>SUM(T27:V41)</f>
        <v>2975.0736542195555</v>
      </c>
      <c r="U42" s="123"/>
      <c r="V42" s="124"/>
      <c r="W42" s="24">
        <v>0</v>
      </c>
      <c r="X42" s="24">
        <v>0</v>
      </c>
    </row>
    <row r="43" spans="1:24" ht="15" thickBot="1" x14ac:dyDescent="0.25">
      <c r="A43" s="77" t="s">
        <v>58</v>
      </c>
      <c r="B43" s="76"/>
      <c r="C43" s="111"/>
      <c r="D43" s="111"/>
      <c r="E43" s="111"/>
      <c r="F43" s="111"/>
      <c r="G43" s="111"/>
      <c r="H43" s="111"/>
      <c r="I43" s="111"/>
      <c r="J43" s="111"/>
      <c r="K43" s="111"/>
      <c r="L43" s="111"/>
      <c r="M43" s="111"/>
      <c r="N43" s="111"/>
      <c r="O43" s="111"/>
      <c r="P43" s="111"/>
      <c r="Q43" s="111"/>
      <c r="R43" s="111"/>
      <c r="S43" s="111"/>
      <c r="T43" s="111"/>
      <c r="U43" s="111"/>
      <c r="V43" s="112"/>
    </row>
    <row r="44" spans="1:24" s="28" customFormat="1" ht="24" customHeight="1" thickBot="1" x14ac:dyDescent="0.25">
      <c r="A44" s="134" t="s">
        <v>84</v>
      </c>
      <c r="B44" s="135"/>
      <c r="C44" s="135"/>
      <c r="D44" s="135"/>
      <c r="E44" s="135"/>
      <c r="F44" s="135"/>
      <c r="G44" s="135"/>
      <c r="H44" s="135"/>
      <c r="I44" s="135"/>
      <c r="J44" s="135"/>
      <c r="K44" s="135"/>
      <c r="L44" s="135"/>
      <c r="M44" s="135"/>
      <c r="N44" s="135"/>
      <c r="O44" s="135"/>
      <c r="P44" s="135"/>
      <c r="Q44" s="135"/>
      <c r="R44" s="135"/>
      <c r="S44" s="135"/>
      <c r="T44" s="135"/>
      <c r="U44" s="135"/>
      <c r="V44" s="136"/>
    </row>
    <row r="45" spans="1:24" ht="15" thickBot="1" x14ac:dyDescent="0.25">
      <c r="A45" s="113"/>
      <c r="B45" s="114"/>
      <c r="C45" s="114"/>
      <c r="D45" s="114"/>
      <c r="E45" s="114"/>
      <c r="F45" s="114"/>
      <c r="G45" s="114"/>
      <c r="H45" s="114"/>
      <c r="I45" s="114"/>
      <c r="J45" s="114"/>
      <c r="K45" s="115"/>
      <c r="L45" s="125" t="s">
        <v>59</v>
      </c>
      <c r="M45" s="126"/>
      <c r="N45" s="126"/>
      <c r="O45" s="126"/>
      <c r="P45" s="126"/>
      <c r="Q45" s="126"/>
      <c r="R45" s="126"/>
      <c r="S45" s="127"/>
      <c r="T45" s="128">
        <f>T42</f>
        <v>2975.0736542195555</v>
      </c>
      <c r="U45" s="129"/>
      <c r="V45" s="130"/>
    </row>
    <row r="46" spans="1:24" s="36" customFormat="1" ht="14.25" customHeight="1" x14ac:dyDescent="0.2">
      <c r="A46" s="78" t="s">
        <v>60</v>
      </c>
      <c r="B46" s="79"/>
      <c r="C46" s="199"/>
      <c r="D46" s="199"/>
      <c r="E46" s="199"/>
      <c r="F46" s="200"/>
      <c r="G46" s="78" t="s">
        <v>61</v>
      </c>
      <c r="H46" s="79"/>
      <c r="I46" s="199"/>
      <c r="J46" s="199"/>
      <c r="K46" s="200"/>
      <c r="L46" s="78" t="s">
        <v>62</v>
      </c>
      <c r="M46" s="79"/>
      <c r="N46" s="79"/>
      <c r="O46" s="199"/>
      <c r="P46" s="200"/>
      <c r="Q46" s="78" t="s">
        <v>108</v>
      </c>
      <c r="R46" s="79"/>
      <c r="S46" s="199"/>
      <c r="T46" s="199"/>
      <c r="U46" s="199"/>
      <c r="V46" s="200"/>
    </row>
    <row r="47" spans="1:24" s="37" customFormat="1" ht="15.75" thickBot="1" x14ac:dyDescent="0.3">
      <c r="A47" s="80"/>
      <c r="B47" s="81"/>
      <c r="C47" s="81"/>
      <c r="D47" s="81"/>
      <c r="E47" s="81"/>
      <c r="F47" s="82"/>
      <c r="G47" s="80"/>
      <c r="H47" s="81"/>
      <c r="I47" s="81"/>
      <c r="J47" s="81"/>
      <c r="K47" s="82"/>
      <c r="L47" s="80"/>
      <c r="M47" s="81"/>
      <c r="N47" s="81"/>
      <c r="O47" s="81"/>
      <c r="P47" s="82"/>
      <c r="Q47" s="83"/>
      <c r="R47" s="81"/>
      <c r="S47" s="81"/>
      <c r="T47" s="81"/>
      <c r="U47" s="81"/>
      <c r="V47" s="82"/>
    </row>
    <row r="48" spans="1:24" x14ac:dyDescent="0.2">
      <c r="A48" s="25"/>
      <c r="F48" s="38"/>
      <c r="G48" s="25"/>
      <c r="K48" s="38"/>
      <c r="L48" s="25"/>
      <c r="P48" s="38"/>
      <c r="Q48" s="25"/>
      <c r="V48" s="38"/>
    </row>
    <row r="49" spans="1:22" ht="15" thickBot="1" x14ac:dyDescent="0.25">
      <c r="A49" s="26"/>
      <c r="B49" s="27"/>
      <c r="C49" s="27"/>
      <c r="D49" s="27"/>
      <c r="E49" s="27"/>
      <c r="F49" s="39"/>
      <c r="G49" s="26"/>
      <c r="H49" s="27"/>
      <c r="I49" s="27"/>
      <c r="J49" s="27"/>
      <c r="K49" s="39"/>
      <c r="L49" s="26"/>
      <c r="M49" s="27"/>
      <c r="N49" s="27"/>
      <c r="O49" s="27"/>
      <c r="P49" s="39"/>
      <c r="Q49" s="26"/>
      <c r="R49" s="27"/>
      <c r="S49" s="27"/>
      <c r="T49" s="27"/>
      <c r="U49" s="27"/>
      <c r="V49" s="39"/>
    </row>
    <row r="50" spans="1:22" s="41" customFormat="1" ht="11.25" x14ac:dyDescent="0.2">
      <c r="A50" s="40" t="s">
        <v>89</v>
      </c>
      <c r="E50" s="41" t="s">
        <v>63</v>
      </c>
      <c r="F50" s="42"/>
      <c r="G50" s="40" t="s">
        <v>90</v>
      </c>
      <c r="J50" s="41" t="s">
        <v>63</v>
      </c>
      <c r="K50" s="42"/>
      <c r="L50" s="40" t="s">
        <v>90</v>
      </c>
      <c r="O50" s="41" t="s">
        <v>63</v>
      </c>
      <c r="P50" s="42"/>
      <c r="Q50" s="40" t="s">
        <v>90</v>
      </c>
      <c r="U50" s="41" t="s">
        <v>63</v>
      </c>
      <c r="V50" s="42"/>
    </row>
    <row r="51" spans="1:22" s="41" customFormat="1" ht="12" thickBot="1" x14ac:dyDescent="0.25">
      <c r="A51" s="43"/>
      <c r="B51" s="44"/>
      <c r="C51" s="44"/>
      <c r="D51" s="44"/>
      <c r="E51" s="44" t="s">
        <v>25</v>
      </c>
      <c r="F51" s="45"/>
      <c r="G51" s="43" t="s">
        <v>91</v>
      </c>
      <c r="H51" s="44"/>
      <c r="I51" s="44"/>
      <c r="J51" s="44" t="s">
        <v>25</v>
      </c>
      <c r="K51" s="45"/>
      <c r="L51" s="43" t="s">
        <v>62</v>
      </c>
      <c r="M51" s="44"/>
      <c r="N51" s="44"/>
      <c r="O51" s="44" t="s">
        <v>25</v>
      </c>
      <c r="P51" s="45"/>
      <c r="Q51" s="43" t="s">
        <v>92</v>
      </c>
      <c r="R51" s="44"/>
      <c r="S51" s="44"/>
      <c r="T51" s="44"/>
      <c r="U51" s="44" t="s">
        <v>25</v>
      </c>
      <c r="V51" s="45"/>
    </row>
  </sheetData>
  <sheetProtection algorithmName="SHA-512" hashValue="YAZAdbGxudx5Xaiyy8vAgAeSM8+cvjB2xHesU47Dk0f2O/2ZjPdsm+BoDOAo1PFV6HBIEOn97GVr4lLbUCMoJA==" saltValue="j83vFiugY8iY3xEdwIhGAQ==" spinCount="100000" sheet="1" objects="1" scenarios="1"/>
  <mergeCells count="77">
    <mergeCell ref="C46:F46"/>
    <mergeCell ref="I46:K46"/>
    <mergeCell ref="O46:P46"/>
    <mergeCell ref="S46:V46"/>
    <mergeCell ref="T4:U4"/>
    <mergeCell ref="T5:U5"/>
    <mergeCell ref="C15:G15"/>
    <mergeCell ref="C17:I17"/>
    <mergeCell ref="C21:U22"/>
    <mergeCell ref="D18:V18"/>
    <mergeCell ref="D20:V20"/>
    <mergeCell ref="A10:V10"/>
    <mergeCell ref="A11:V11"/>
    <mergeCell ref="C12:J12"/>
    <mergeCell ref="P12:T12"/>
    <mergeCell ref="P15:T15"/>
    <mergeCell ref="O29:Q29"/>
    <mergeCell ref="T29:V29"/>
    <mergeCell ref="A25:A26"/>
    <mergeCell ref="B25:J26"/>
    <mergeCell ref="K25:L25"/>
    <mergeCell ref="M25:N25"/>
    <mergeCell ref="O25:Q26"/>
    <mergeCell ref="R25:S25"/>
    <mergeCell ref="T25:V26"/>
    <mergeCell ref="O27:Q27"/>
    <mergeCell ref="T27:V27"/>
    <mergeCell ref="O28:Q28"/>
    <mergeCell ref="T28:V28"/>
    <mergeCell ref="O30:Q30"/>
    <mergeCell ref="T30:V30"/>
    <mergeCell ref="O31:Q31"/>
    <mergeCell ref="T31:V31"/>
    <mergeCell ref="O32:Q32"/>
    <mergeCell ref="T32:V32"/>
    <mergeCell ref="O37:Q37"/>
    <mergeCell ref="T37:V37"/>
    <mergeCell ref="O38:Q38"/>
    <mergeCell ref="T38:V38"/>
    <mergeCell ref="O33:Q33"/>
    <mergeCell ref="T33:V33"/>
    <mergeCell ref="O34:Q34"/>
    <mergeCell ref="T34:V34"/>
    <mergeCell ref="O35:Q35"/>
    <mergeCell ref="T35:V35"/>
    <mergeCell ref="L45:S45"/>
    <mergeCell ref="T45:V45"/>
    <mergeCell ref="K23:M23"/>
    <mergeCell ref="A44:V44"/>
    <mergeCell ref="B27:J27"/>
    <mergeCell ref="B28:J28"/>
    <mergeCell ref="B29:J29"/>
    <mergeCell ref="B30:J30"/>
    <mergeCell ref="O39:Q39"/>
    <mergeCell ref="T39:V39"/>
    <mergeCell ref="O40:Q40"/>
    <mergeCell ref="T40:V40"/>
    <mergeCell ref="O41:Q41"/>
    <mergeCell ref="T41:V41"/>
    <mergeCell ref="O36:Q36"/>
    <mergeCell ref="T36:V36"/>
    <mergeCell ref="C24:V24"/>
    <mergeCell ref="C43:V43"/>
    <mergeCell ref="A45:K45"/>
    <mergeCell ref="B37:J37"/>
    <mergeCell ref="B38:J38"/>
    <mergeCell ref="B39:J39"/>
    <mergeCell ref="B40:J40"/>
    <mergeCell ref="B41:J41"/>
    <mergeCell ref="B31:J31"/>
    <mergeCell ref="B32:J32"/>
    <mergeCell ref="B33:J33"/>
    <mergeCell ref="B34:J34"/>
    <mergeCell ref="B35:J35"/>
    <mergeCell ref="B36:J36"/>
    <mergeCell ref="A42:S42"/>
    <mergeCell ref="T42:V42"/>
  </mergeCells>
  <printOptions horizontalCentered="1"/>
  <pageMargins left="0.7" right="0.7" top="0.75" bottom="0.75" header="0.3" footer="0.3"/>
  <pageSetup paperSize="9" scale="64"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63"/>
  <sheetViews>
    <sheetView workbookViewId="0">
      <selection activeCell="B39" sqref="B39"/>
    </sheetView>
  </sheetViews>
  <sheetFormatPr defaultRowHeight="14.25" x14ac:dyDescent="0.2"/>
  <cols>
    <col min="1" max="1" width="29.125" style="24" customWidth="1"/>
    <col min="2" max="2" width="16.375" style="24" customWidth="1"/>
    <col min="3" max="3" width="14" style="24" customWidth="1"/>
    <col min="4" max="4" width="13.625" style="24" customWidth="1"/>
    <col min="5" max="5" width="14.75" style="24" customWidth="1"/>
    <col min="6" max="6" width="11.125" style="24" customWidth="1"/>
    <col min="7" max="7" width="10.5" style="24" customWidth="1"/>
    <col min="8" max="8" width="12.75" style="24" customWidth="1"/>
    <col min="9" max="9" width="11.375" style="101" customWidth="1"/>
    <col min="10" max="16384" width="9" style="24"/>
  </cols>
  <sheetData>
    <row r="1" spans="1:9" ht="20.100000000000001" customHeight="1" x14ac:dyDescent="0.2">
      <c r="A1" s="185" t="s">
        <v>85</v>
      </c>
      <c r="B1" s="186"/>
      <c r="C1" s="186"/>
      <c r="D1" s="186"/>
      <c r="E1" s="186"/>
      <c r="F1" s="186"/>
      <c r="G1" s="186"/>
      <c r="H1" s="186"/>
      <c r="I1" s="186"/>
    </row>
    <row r="2" spans="1:9" ht="20.100000000000001" customHeight="1" x14ac:dyDescent="0.2">
      <c r="A2" s="197" t="s">
        <v>95</v>
      </c>
      <c r="B2" s="198"/>
      <c r="C2" s="21" t="s">
        <v>99</v>
      </c>
      <c r="D2" s="21"/>
      <c r="E2" s="21"/>
      <c r="F2" s="21"/>
      <c r="G2" s="21"/>
      <c r="H2" s="21"/>
      <c r="I2" s="21"/>
    </row>
    <row r="3" spans="1:9" ht="20.100000000000001" customHeight="1" thickBot="1" x14ac:dyDescent="0.25">
      <c r="A3" s="84" t="s">
        <v>96</v>
      </c>
      <c r="B3" s="188" t="s">
        <v>100</v>
      </c>
      <c r="C3" s="188"/>
      <c r="D3" s="85" t="s">
        <v>97</v>
      </c>
      <c r="E3" s="22" t="s">
        <v>101</v>
      </c>
      <c r="F3" s="187" t="s">
        <v>98</v>
      </c>
      <c r="G3" s="187"/>
      <c r="H3" s="188" t="s">
        <v>102</v>
      </c>
      <c r="I3" s="188"/>
    </row>
    <row r="4" spans="1:9" x14ac:dyDescent="0.2">
      <c r="A4" s="94"/>
      <c r="B4" s="94"/>
      <c r="C4" s="94"/>
      <c r="D4" s="94"/>
      <c r="E4" s="94"/>
      <c r="F4" s="94"/>
      <c r="G4" s="94"/>
      <c r="H4" s="94"/>
      <c r="I4" s="95"/>
    </row>
    <row r="5" spans="1:9" ht="25.5" customHeight="1" x14ac:dyDescent="0.2">
      <c r="A5" s="86" t="s">
        <v>64</v>
      </c>
      <c r="B5" s="86" t="s">
        <v>25</v>
      </c>
      <c r="C5" s="86" t="s">
        <v>65</v>
      </c>
      <c r="D5" s="86" t="s">
        <v>66</v>
      </c>
      <c r="E5" s="86" t="s">
        <v>67</v>
      </c>
      <c r="F5" s="86" t="s">
        <v>8</v>
      </c>
      <c r="G5" s="86" t="s">
        <v>68</v>
      </c>
      <c r="H5" s="86" t="s">
        <v>69</v>
      </c>
      <c r="I5" s="87" t="s">
        <v>70</v>
      </c>
    </row>
    <row r="6" spans="1:9" ht="50.25" customHeight="1" x14ac:dyDescent="0.2">
      <c r="A6" s="102" t="s">
        <v>71</v>
      </c>
      <c r="B6" s="6" t="s">
        <v>103</v>
      </c>
      <c r="C6" s="7">
        <v>146</v>
      </c>
      <c r="D6" s="90">
        <f>SUM(C6/24)</f>
        <v>6.083333333333333</v>
      </c>
      <c r="E6" s="107">
        <f>D63</f>
        <v>152.58333333337214</v>
      </c>
      <c r="F6" s="107">
        <f>SUM(E6*D6)</f>
        <v>928.21527777801384</v>
      </c>
      <c r="G6" s="8" t="s">
        <v>104</v>
      </c>
      <c r="H6" s="9">
        <v>18.115489</v>
      </c>
      <c r="I6" s="108">
        <f>SUM(F6*H6)</f>
        <v>16815.073654219555</v>
      </c>
    </row>
    <row r="7" spans="1:9" ht="24" customHeight="1" thickBot="1" x14ac:dyDescent="0.25">
      <c r="A7" s="194" t="s">
        <v>72</v>
      </c>
      <c r="B7" s="195"/>
      <c r="C7" s="195"/>
      <c r="D7" s="195"/>
      <c r="E7" s="195"/>
      <c r="F7" s="195"/>
      <c r="G7" s="195"/>
      <c r="H7" s="196"/>
      <c r="I7" s="88">
        <f>SUM(I6:I6)</f>
        <v>16815.073654219555</v>
      </c>
    </row>
    <row r="8" spans="1:9" ht="15" thickTop="1" x14ac:dyDescent="0.2">
      <c r="A8" s="94"/>
      <c r="B8" s="94"/>
      <c r="C8" s="94"/>
      <c r="D8" s="94"/>
      <c r="E8" s="94"/>
      <c r="F8" s="94"/>
      <c r="G8" s="94"/>
      <c r="H8" s="94"/>
      <c r="I8" s="95"/>
    </row>
    <row r="9" spans="1:9" x14ac:dyDescent="0.2">
      <c r="A9" s="94"/>
      <c r="B9" s="94"/>
      <c r="C9" s="94"/>
      <c r="D9" s="94"/>
      <c r="E9" s="94"/>
      <c r="F9" s="94"/>
      <c r="G9" s="94"/>
      <c r="H9" s="94"/>
      <c r="I9" s="95"/>
    </row>
    <row r="10" spans="1:9" s="98" customFormat="1" ht="25.5" x14ac:dyDescent="0.2">
      <c r="A10" s="89" t="s">
        <v>73</v>
      </c>
      <c r="B10" s="89" t="s">
        <v>25</v>
      </c>
      <c r="C10" s="89" t="s">
        <v>8</v>
      </c>
      <c r="D10" s="89" t="s">
        <v>68</v>
      </c>
      <c r="E10" s="89" t="s">
        <v>74</v>
      </c>
      <c r="F10" s="89" t="s">
        <v>75</v>
      </c>
      <c r="G10" s="97"/>
      <c r="H10" s="97"/>
      <c r="I10" s="97"/>
    </row>
    <row r="11" spans="1:9" ht="24.75" customHeight="1" x14ac:dyDescent="0.2">
      <c r="A11" s="189" t="s">
        <v>76</v>
      </c>
      <c r="B11" s="190"/>
      <c r="C11" s="190"/>
      <c r="D11" s="190"/>
      <c r="E11" s="190"/>
      <c r="F11" s="190"/>
      <c r="G11" s="94"/>
      <c r="H11" s="94"/>
      <c r="I11" s="95"/>
    </row>
    <row r="12" spans="1:9" ht="24.75" customHeight="1" x14ac:dyDescent="0.2">
      <c r="A12" s="10"/>
      <c r="B12" s="11"/>
      <c r="C12" s="12"/>
      <c r="D12" s="13"/>
      <c r="E12" s="9"/>
      <c r="F12" s="96">
        <f>C12*E12</f>
        <v>0</v>
      </c>
      <c r="G12" s="94"/>
      <c r="H12" s="94"/>
      <c r="I12" s="94"/>
    </row>
    <row r="13" spans="1:9" ht="24.75" customHeight="1" x14ac:dyDescent="0.2">
      <c r="A13" s="10"/>
      <c r="B13" s="11"/>
      <c r="C13" s="12"/>
      <c r="D13" s="13"/>
      <c r="E13" s="9"/>
      <c r="F13" s="96">
        <f>C13*E13</f>
        <v>0</v>
      </c>
      <c r="G13" s="94"/>
      <c r="H13" s="94"/>
      <c r="I13" s="94"/>
    </row>
    <row r="14" spans="1:9" ht="24.75" customHeight="1" x14ac:dyDescent="0.2">
      <c r="A14" s="10"/>
      <c r="B14" s="11"/>
      <c r="C14" s="12"/>
      <c r="D14" s="13"/>
      <c r="E14" s="9"/>
      <c r="F14" s="96">
        <f>C14*E14</f>
        <v>0</v>
      </c>
      <c r="G14" s="94"/>
      <c r="H14" s="94"/>
      <c r="I14" s="94"/>
    </row>
    <row r="15" spans="1:9" ht="24.75" customHeight="1" thickBot="1" x14ac:dyDescent="0.25">
      <c r="A15" s="191" t="s">
        <v>86</v>
      </c>
      <c r="B15" s="192"/>
      <c r="C15" s="192"/>
      <c r="D15" s="192"/>
      <c r="E15" s="193"/>
      <c r="F15" s="88">
        <f>SUM(F12:F14)</f>
        <v>0</v>
      </c>
      <c r="G15" s="94"/>
      <c r="H15" s="94"/>
      <c r="I15" s="95"/>
    </row>
    <row r="16" spans="1:9" ht="24.75" customHeight="1" thickTop="1" x14ac:dyDescent="0.2">
      <c r="A16" s="94"/>
      <c r="B16" s="94"/>
      <c r="C16" s="94"/>
      <c r="D16" s="94"/>
      <c r="E16" s="95"/>
      <c r="F16" s="94"/>
      <c r="G16" s="94"/>
      <c r="H16" s="94"/>
      <c r="I16" s="95"/>
    </row>
    <row r="17" spans="1:9" s="98" customFormat="1" ht="25.5" x14ac:dyDescent="0.2">
      <c r="A17" s="89" t="s">
        <v>73</v>
      </c>
      <c r="B17" s="89" t="s">
        <v>25</v>
      </c>
      <c r="C17" s="89" t="s">
        <v>8</v>
      </c>
      <c r="D17" s="89" t="s">
        <v>68</v>
      </c>
      <c r="E17" s="89" t="s">
        <v>74</v>
      </c>
      <c r="F17" s="89" t="s">
        <v>75</v>
      </c>
      <c r="G17" s="97"/>
      <c r="H17" s="97"/>
      <c r="I17" s="97"/>
    </row>
    <row r="18" spans="1:9" ht="24.75" customHeight="1" x14ac:dyDescent="0.2">
      <c r="A18" s="189" t="s">
        <v>78</v>
      </c>
      <c r="B18" s="190"/>
      <c r="C18" s="190"/>
      <c r="D18" s="190"/>
      <c r="E18" s="190"/>
      <c r="F18" s="190"/>
      <c r="G18" s="94"/>
      <c r="H18" s="94"/>
      <c r="I18" s="95"/>
    </row>
    <row r="19" spans="1:9" ht="24.75" customHeight="1" x14ac:dyDescent="0.2">
      <c r="A19" s="10"/>
      <c r="B19" s="11"/>
      <c r="C19" s="12"/>
      <c r="D19" s="13"/>
      <c r="E19" s="9"/>
      <c r="F19" s="96">
        <f>C19*E19</f>
        <v>0</v>
      </c>
      <c r="G19" s="94"/>
      <c r="H19" s="94"/>
      <c r="I19" s="94"/>
    </row>
    <row r="20" spans="1:9" ht="24.75" customHeight="1" x14ac:dyDescent="0.2">
      <c r="A20" s="10"/>
      <c r="B20" s="11"/>
      <c r="C20" s="12"/>
      <c r="D20" s="13"/>
      <c r="E20" s="9"/>
      <c r="F20" s="96">
        <f>C20*E20</f>
        <v>0</v>
      </c>
      <c r="G20" s="94"/>
      <c r="H20" s="94"/>
      <c r="I20" s="94"/>
    </row>
    <row r="21" spans="1:9" ht="24.75" customHeight="1" x14ac:dyDescent="0.2">
      <c r="A21" s="10"/>
      <c r="B21" s="11"/>
      <c r="C21" s="12"/>
      <c r="D21" s="13"/>
      <c r="E21" s="9"/>
      <c r="F21" s="96">
        <f>C21*E21</f>
        <v>0</v>
      </c>
      <c r="G21" s="94"/>
      <c r="H21" s="94"/>
      <c r="I21" s="94"/>
    </row>
    <row r="22" spans="1:9" ht="24.75" customHeight="1" thickBot="1" x14ac:dyDescent="0.25">
      <c r="A22" s="191" t="s">
        <v>77</v>
      </c>
      <c r="B22" s="192"/>
      <c r="C22" s="192"/>
      <c r="D22" s="192"/>
      <c r="E22" s="193"/>
      <c r="F22" s="88">
        <f>SUM(F19:F21)</f>
        <v>0</v>
      </c>
      <c r="G22" s="94"/>
      <c r="H22" s="94"/>
      <c r="I22" s="95"/>
    </row>
    <row r="23" spans="1:9" ht="15" thickTop="1" x14ac:dyDescent="0.2">
      <c r="A23" s="94"/>
      <c r="B23" s="94"/>
      <c r="C23" s="94"/>
      <c r="D23" s="94"/>
      <c r="E23" s="94"/>
      <c r="F23" s="94"/>
      <c r="G23" s="94"/>
      <c r="H23" s="94"/>
      <c r="I23" s="95"/>
    </row>
    <row r="24" spans="1:9" s="98" customFormat="1" ht="25.5" x14ac:dyDescent="0.2">
      <c r="A24" s="89" t="s">
        <v>73</v>
      </c>
      <c r="B24" s="89" t="s">
        <v>25</v>
      </c>
      <c r="C24" s="89" t="s">
        <v>8</v>
      </c>
      <c r="D24" s="89" t="s">
        <v>68</v>
      </c>
      <c r="E24" s="89" t="s">
        <v>74</v>
      </c>
      <c r="F24" s="89" t="s">
        <v>75</v>
      </c>
      <c r="G24" s="97"/>
      <c r="H24" s="97"/>
      <c r="I24" s="97"/>
    </row>
    <row r="25" spans="1:9" ht="24.75" customHeight="1" x14ac:dyDescent="0.2">
      <c r="A25" s="189" t="s">
        <v>79</v>
      </c>
      <c r="B25" s="190"/>
      <c r="C25" s="190"/>
      <c r="D25" s="190"/>
      <c r="E25" s="190"/>
      <c r="F25" s="190"/>
      <c r="G25" s="94"/>
      <c r="H25" s="94"/>
      <c r="I25" s="95"/>
    </row>
    <row r="26" spans="1:9" ht="24.75" customHeight="1" x14ac:dyDescent="0.2">
      <c r="A26" s="10"/>
      <c r="B26" s="11"/>
      <c r="C26" s="12"/>
      <c r="D26" s="13"/>
      <c r="E26" s="9"/>
      <c r="F26" s="96">
        <f>C26*E26</f>
        <v>0</v>
      </c>
      <c r="G26" s="94"/>
      <c r="H26" s="94"/>
      <c r="I26" s="94"/>
    </row>
    <row r="27" spans="1:9" ht="24.75" customHeight="1" x14ac:dyDescent="0.2">
      <c r="A27" s="10"/>
      <c r="B27" s="11"/>
      <c r="C27" s="12"/>
      <c r="D27" s="13"/>
      <c r="E27" s="9"/>
      <c r="F27" s="96">
        <f>C27*E27</f>
        <v>0</v>
      </c>
      <c r="G27" s="94"/>
      <c r="H27" s="94"/>
      <c r="I27" s="94"/>
    </row>
    <row r="28" spans="1:9" ht="24.75" customHeight="1" x14ac:dyDescent="0.2">
      <c r="A28" s="10"/>
      <c r="B28" s="11"/>
      <c r="C28" s="12"/>
      <c r="D28" s="13"/>
      <c r="E28" s="9"/>
      <c r="F28" s="96">
        <f>C28*E28</f>
        <v>0</v>
      </c>
      <c r="G28" s="94"/>
      <c r="H28" s="94"/>
      <c r="I28" s="94"/>
    </row>
    <row r="29" spans="1:9" ht="24.75" customHeight="1" thickBot="1" x14ac:dyDescent="0.25">
      <c r="A29" s="191" t="s">
        <v>87</v>
      </c>
      <c r="B29" s="192"/>
      <c r="C29" s="192"/>
      <c r="D29" s="192"/>
      <c r="E29" s="193"/>
      <c r="F29" s="88">
        <f>SUM(F26:F28)</f>
        <v>0</v>
      </c>
      <c r="G29" s="94"/>
      <c r="H29" s="94"/>
      <c r="I29" s="95"/>
    </row>
    <row r="30" spans="1:9" ht="15" thickTop="1" x14ac:dyDescent="0.2">
      <c r="A30" s="94"/>
      <c r="B30" s="94"/>
      <c r="C30" s="94"/>
      <c r="D30" s="94"/>
      <c r="E30" s="94"/>
      <c r="F30" s="94"/>
      <c r="G30" s="94"/>
      <c r="H30" s="94"/>
      <c r="I30" s="95"/>
    </row>
    <row r="31" spans="1:9" x14ac:dyDescent="0.2">
      <c r="A31" s="94"/>
      <c r="B31" s="94"/>
      <c r="C31" s="94"/>
      <c r="D31" s="94"/>
      <c r="E31" s="94"/>
      <c r="F31" s="94"/>
      <c r="G31" s="94"/>
      <c r="H31" s="94"/>
      <c r="I31" s="95"/>
    </row>
    <row r="32" spans="1:9" s="98" customFormat="1" ht="25.5" x14ac:dyDescent="0.2">
      <c r="A32" s="89" t="s">
        <v>73</v>
      </c>
      <c r="B32" s="89" t="s">
        <v>25</v>
      </c>
      <c r="C32" s="89" t="s">
        <v>8</v>
      </c>
      <c r="D32" s="89" t="s">
        <v>68</v>
      </c>
      <c r="E32" s="89" t="s">
        <v>74</v>
      </c>
      <c r="F32" s="89" t="s">
        <v>75</v>
      </c>
      <c r="G32" s="97"/>
      <c r="H32" s="97"/>
      <c r="I32" s="97"/>
    </row>
    <row r="33" spans="1:9" ht="24.75" customHeight="1" x14ac:dyDescent="0.2">
      <c r="A33" s="189" t="s">
        <v>93</v>
      </c>
      <c r="B33" s="190"/>
      <c r="C33" s="190"/>
      <c r="D33" s="190"/>
      <c r="E33" s="190"/>
      <c r="F33" s="190"/>
      <c r="G33" s="94"/>
      <c r="H33" s="94"/>
      <c r="I33" s="95"/>
    </row>
    <row r="34" spans="1:9" ht="24.75" customHeight="1" x14ac:dyDescent="0.2">
      <c r="A34" s="10"/>
      <c r="B34" s="11"/>
      <c r="C34" s="12"/>
      <c r="D34" s="13"/>
      <c r="E34" s="9">
        <v>1</v>
      </c>
      <c r="F34" s="96">
        <f>C34*E34</f>
        <v>0</v>
      </c>
      <c r="G34" s="94"/>
      <c r="H34" s="94"/>
      <c r="I34" s="94"/>
    </row>
    <row r="35" spans="1:9" ht="24.75" customHeight="1" thickBot="1" x14ac:dyDescent="0.25">
      <c r="A35" s="191" t="s">
        <v>94</v>
      </c>
      <c r="B35" s="192"/>
      <c r="C35" s="192"/>
      <c r="D35" s="192"/>
      <c r="E35" s="193"/>
      <c r="F35" s="88">
        <f>SUM(F34:F34)</f>
        <v>0</v>
      </c>
      <c r="G35" s="94"/>
      <c r="H35" s="94"/>
      <c r="I35" s="95"/>
    </row>
    <row r="36" spans="1:9" ht="15" thickTop="1" x14ac:dyDescent="0.2">
      <c r="A36" s="94"/>
      <c r="B36" s="94"/>
      <c r="C36" s="94"/>
      <c r="D36" s="94"/>
      <c r="E36" s="94"/>
      <c r="F36" s="94"/>
      <c r="G36" s="94"/>
      <c r="H36" s="94"/>
      <c r="I36" s="95"/>
    </row>
    <row r="37" spans="1:9" ht="25.5" customHeight="1" x14ac:dyDescent="0.2">
      <c r="A37" s="90" t="s">
        <v>72</v>
      </c>
      <c r="B37" s="91">
        <f>I7+F15+F22+F29+F35</f>
        <v>16815.073654219555</v>
      </c>
      <c r="C37" s="94"/>
      <c r="D37" s="94"/>
      <c r="E37" s="94"/>
      <c r="F37" s="94"/>
      <c r="G37" s="94"/>
      <c r="H37" s="94"/>
      <c r="I37" s="95"/>
    </row>
    <row r="38" spans="1:9" ht="25.5" customHeight="1" x14ac:dyDescent="0.2">
      <c r="A38" s="7" t="s">
        <v>80</v>
      </c>
      <c r="B38" s="23">
        <v>-13840</v>
      </c>
      <c r="C38" s="94"/>
      <c r="D38" s="94"/>
      <c r="E38" s="94"/>
      <c r="F38" s="94"/>
      <c r="G38" s="94"/>
      <c r="H38" s="94"/>
      <c r="I38" s="95"/>
    </row>
    <row r="39" spans="1:9" ht="25.5" customHeight="1" x14ac:dyDescent="0.2">
      <c r="A39" s="92" t="s">
        <v>81</v>
      </c>
      <c r="B39" s="93">
        <f>SUM(B37:B38)</f>
        <v>2975.0736542195555</v>
      </c>
      <c r="C39" s="94"/>
      <c r="D39" s="94"/>
      <c r="E39" s="94"/>
      <c r="F39" s="94"/>
      <c r="G39" s="94"/>
      <c r="H39" s="94"/>
      <c r="I39" s="95"/>
    </row>
    <row r="40" spans="1:9" x14ac:dyDescent="0.2">
      <c r="A40" s="94"/>
      <c r="B40" s="94"/>
      <c r="C40" s="94"/>
      <c r="D40" s="94"/>
      <c r="E40" s="94"/>
      <c r="F40" s="94"/>
      <c r="G40" s="94"/>
      <c r="H40" s="94"/>
      <c r="I40" s="95"/>
    </row>
    <row r="41" spans="1:9" x14ac:dyDescent="0.2">
      <c r="A41" s="94"/>
      <c r="B41" s="94"/>
      <c r="C41" s="94"/>
      <c r="D41" s="94"/>
      <c r="E41" s="94"/>
      <c r="F41" s="94"/>
      <c r="G41" s="94"/>
      <c r="H41" s="94"/>
      <c r="I41" s="95"/>
    </row>
    <row r="42" spans="1:9" x14ac:dyDescent="0.2">
      <c r="A42" s="14">
        <v>45045.444444444445</v>
      </c>
      <c r="B42" s="14">
        <v>45045.569444444445</v>
      </c>
      <c r="C42" s="99">
        <f t="shared" ref="C42:C61" si="0">B42-A42</f>
        <v>0.125</v>
      </c>
      <c r="D42" s="100">
        <f>B42-A42</f>
        <v>0.125</v>
      </c>
    </row>
    <row r="43" spans="1:9" x14ac:dyDescent="0.2">
      <c r="A43" s="14">
        <v>45045.569444444445</v>
      </c>
      <c r="B43" s="14">
        <v>45046.569444444445</v>
      </c>
      <c r="C43" s="99">
        <f t="shared" si="0"/>
        <v>1</v>
      </c>
      <c r="D43" s="100">
        <f t="shared" ref="D43:D61" si="1">B43-A43</f>
        <v>1</v>
      </c>
    </row>
    <row r="44" spans="1:9" x14ac:dyDescent="0.2">
      <c r="A44" s="14">
        <v>45046.569444444445</v>
      </c>
      <c r="B44" s="14">
        <v>45047.569444444445</v>
      </c>
      <c r="C44" s="99">
        <f t="shared" si="0"/>
        <v>1</v>
      </c>
      <c r="D44" s="100">
        <f t="shared" si="1"/>
        <v>1</v>
      </c>
    </row>
    <row r="45" spans="1:9" x14ac:dyDescent="0.2">
      <c r="A45" s="14">
        <v>45047.569444444445</v>
      </c>
      <c r="B45" s="14">
        <v>45048.569444444445</v>
      </c>
      <c r="C45" s="99">
        <f t="shared" si="0"/>
        <v>1</v>
      </c>
      <c r="D45" s="100">
        <f t="shared" si="1"/>
        <v>1</v>
      </c>
    </row>
    <row r="46" spans="1:9" x14ac:dyDescent="0.2">
      <c r="A46" s="14">
        <v>45048.569444444445</v>
      </c>
      <c r="B46" s="14">
        <v>45049.569444444445</v>
      </c>
      <c r="C46" s="99">
        <f t="shared" si="0"/>
        <v>1</v>
      </c>
      <c r="D46" s="100">
        <f t="shared" si="1"/>
        <v>1</v>
      </c>
    </row>
    <row r="47" spans="1:9" x14ac:dyDescent="0.2">
      <c r="A47" s="14">
        <v>45049.569444444445</v>
      </c>
      <c r="B47" s="14">
        <v>45050.569444444445</v>
      </c>
      <c r="C47" s="99">
        <f t="shared" si="0"/>
        <v>1</v>
      </c>
      <c r="D47" s="100">
        <f t="shared" si="1"/>
        <v>1</v>
      </c>
    </row>
    <row r="48" spans="1:9" x14ac:dyDescent="0.2">
      <c r="A48" s="14">
        <v>45050.569444444445</v>
      </c>
      <c r="B48" s="14">
        <v>45051.569444444445</v>
      </c>
      <c r="C48" s="99">
        <f t="shared" si="0"/>
        <v>1</v>
      </c>
      <c r="D48" s="100">
        <f t="shared" si="1"/>
        <v>1</v>
      </c>
    </row>
    <row r="49" spans="1:9" x14ac:dyDescent="0.2">
      <c r="A49" s="14">
        <v>45051.569444444445</v>
      </c>
      <c r="B49" s="14">
        <v>45051.677083333336</v>
      </c>
      <c r="C49" s="99">
        <f t="shared" si="0"/>
        <v>0.10763888889050577</v>
      </c>
      <c r="D49" s="100">
        <f t="shared" si="1"/>
        <v>0.10763888889050577</v>
      </c>
    </row>
    <row r="50" spans="1:9" x14ac:dyDescent="0.2">
      <c r="A50" s="14">
        <v>45051.677083333336</v>
      </c>
      <c r="B50" s="14">
        <v>45051.802083333336</v>
      </c>
      <c r="C50" s="99">
        <f t="shared" si="0"/>
        <v>0.125</v>
      </c>
      <c r="D50" s="100">
        <f t="shared" si="1"/>
        <v>0.125</v>
      </c>
    </row>
    <row r="51" spans="1:9" x14ac:dyDescent="0.2">
      <c r="A51" s="14"/>
      <c r="B51" s="14"/>
      <c r="C51" s="99">
        <f t="shared" si="0"/>
        <v>0</v>
      </c>
      <c r="D51" s="100">
        <f t="shared" si="1"/>
        <v>0</v>
      </c>
    </row>
    <row r="52" spans="1:9" x14ac:dyDescent="0.2">
      <c r="A52" s="14"/>
      <c r="B52" s="14"/>
      <c r="C52" s="99">
        <f t="shared" si="0"/>
        <v>0</v>
      </c>
      <c r="D52" s="100">
        <f t="shared" si="1"/>
        <v>0</v>
      </c>
    </row>
    <row r="53" spans="1:9" x14ac:dyDescent="0.2">
      <c r="A53" s="14"/>
      <c r="B53" s="14"/>
      <c r="C53" s="99">
        <f t="shared" si="0"/>
        <v>0</v>
      </c>
      <c r="D53" s="100">
        <f t="shared" si="1"/>
        <v>0</v>
      </c>
    </row>
    <row r="54" spans="1:9" x14ac:dyDescent="0.2">
      <c r="A54" s="14"/>
      <c r="B54" s="14"/>
      <c r="C54" s="99">
        <f t="shared" si="0"/>
        <v>0</v>
      </c>
      <c r="D54" s="100">
        <f t="shared" si="1"/>
        <v>0</v>
      </c>
    </row>
    <row r="55" spans="1:9" x14ac:dyDescent="0.2">
      <c r="A55" s="14"/>
      <c r="B55" s="14"/>
      <c r="C55" s="99">
        <f t="shared" si="0"/>
        <v>0</v>
      </c>
      <c r="D55" s="100">
        <f t="shared" si="1"/>
        <v>0</v>
      </c>
    </row>
    <row r="56" spans="1:9" x14ac:dyDescent="0.2">
      <c r="A56" s="14"/>
      <c r="B56" s="14"/>
      <c r="C56" s="99">
        <f t="shared" si="0"/>
        <v>0</v>
      </c>
      <c r="D56" s="100">
        <f t="shared" si="1"/>
        <v>0</v>
      </c>
      <c r="I56" s="24"/>
    </row>
    <row r="57" spans="1:9" x14ac:dyDescent="0.2">
      <c r="A57" s="14"/>
      <c r="B57" s="14"/>
      <c r="C57" s="99">
        <f t="shared" si="0"/>
        <v>0</v>
      </c>
      <c r="D57" s="100">
        <f t="shared" si="1"/>
        <v>0</v>
      </c>
      <c r="I57" s="24"/>
    </row>
    <row r="58" spans="1:9" x14ac:dyDescent="0.2">
      <c r="A58" s="14"/>
      <c r="B58" s="14"/>
      <c r="C58" s="99">
        <f t="shared" si="0"/>
        <v>0</v>
      </c>
      <c r="D58" s="100">
        <f t="shared" si="1"/>
        <v>0</v>
      </c>
      <c r="I58" s="24"/>
    </row>
    <row r="59" spans="1:9" x14ac:dyDescent="0.2">
      <c r="A59" s="14"/>
      <c r="B59" s="14"/>
      <c r="C59" s="99">
        <f t="shared" si="0"/>
        <v>0</v>
      </c>
      <c r="D59" s="100">
        <f t="shared" si="1"/>
        <v>0</v>
      </c>
      <c r="I59" s="24"/>
    </row>
    <row r="60" spans="1:9" x14ac:dyDescent="0.2">
      <c r="A60" s="14"/>
      <c r="B60" s="14"/>
      <c r="C60" s="99">
        <f t="shared" si="0"/>
        <v>0</v>
      </c>
      <c r="D60" s="100">
        <f t="shared" si="1"/>
        <v>0</v>
      </c>
      <c r="I60" s="24"/>
    </row>
    <row r="61" spans="1:9" x14ac:dyDescent="0.2">
      <c r="A61" s="14"/>
      <c r="B61" s="14"/>
      <c r="C61" s="99">
        <f t="shared" si="0"/>
        <v>0</v>
      </c>
      <c r="D61" s="100">
        <f t="shared" si="1"/>
        <v>0</v>
      </c>
      <c r="I61" s="24"/>
    </row>
    <row r="62" spans="1:9" x14ac:dyDescent="0.2">
      <c r="A62" s="103" t="s">
        <v>82</v>
      </c>
      <c r="B62" s="103"/>
      <c r="C62" s="104"/>
      <c r="D62" s="105">
        <f>SUM(D42:D61)</f>
        <v>6.3576388888905058</v>
      </c>
      <c r="E62" s="100"/>
      <c r="I62" s="24"/>
    </row>
    <row r="63" spans="1:9" x14ac:dyDescent="0.2">
      <c r="A63" s="103" t="s">
        <v>83</v>
      </c>
      <c r="B63" s="103"/>
      <c r="C63" s="104"/>
      <c r="D63" s="106">
        <f>D62*24</f>
        <v>152.58333333337214</v>
      </c>
      <c r="I63" s="24"/>
    </row>
  </sheetData>
  <sheetProtection algorithmName="SHA-512" hashValue="8/Y+dxIXTCxXi2N70cnSdp5+or7BcgKz1GNAA+StBGz3SgnuVTcCUj1uSOFRCqxXkySAFEZf8fJf/NzgSI+MFQ==" saltValue="WZKJQXyFd8cuSHkCjfTYAA==" spinCount="100000" sheet="1" objects="1" scenarios="1"/>
  <mergeCells count="14">
    <mergeCell ref="A1:I1"/>
    <mergeCell ref="F3:G3"/>
    <mergeCell ref="H3:I3"/>
    <mergeCell ref="A33:F33"/>
    <mergeCell ref="A35:E35"/>
    <mergeCell ref="A25:F25"/>
    <mergeCell ref="A29:E29"/>
    <mergeCell ref="A22:E22"/>
    <mergeCell ref="A7:H7"/>
    <mergeCell ref="A11:F11"/>
    <mergeCell ref="A15:E15"/>
    <mergeCell ref="A18:F18"/>
    <mergeCell ref="A2:B2"/>
    <mergeCell ref="B3:C3"/>
  </mergeCells>
  <pageMargins left="0.7" right="0.7" top="0.75" bottom="0.75" header="0.3" footer="0.3"/>
  <pageSetup paperSize="9" scale="6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Sheet1</vt:lpstr>
      <vt:lpstr>Sheet2</vt:lpstr>
      <vt:lpstr>Sheet1!Print_Area</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Annemarie de Bruyn</dc:creator>
  <cp:lastModifiedBy>Annemarie de Bruyn</cp:lastModifiedBy>
  <cp:lastPrinted>2016-10-27T07:42:21Z</cp:lastPrinted>
  <dcterms:created xsi:type="dcterms:W3CDTF">2014-02-18T06:17:46Z</dcterms:created>
  <dcterms:modified xsi:type="dcterms:W3CDTF">2024-05-02T16:41:15Z</dcterms:modified>
</cp:coreProperties>
</file>